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nold.Eppel1\Desktop\"/>
    </mc:Choice>
  </mc:AlternateContent>
  <bookViews>
    <workbookView xWindow="0" yWindow="0" windowWidth="28800" windowHeight="12300" tabRatio="673" activeTab="8"/>
  </bookViews>
  <sheets>
    <sheet name="B - Standard Budget Page" sheetId="10" r:id="rId1"/>
    <sheet name="C-1 - Food Costs" sheetId="2" r:id="rId2"/>
    <sheet name="C-2 - Food Services" sheetId="3" r:id="rId3"/>
    <sheet name="C-3 - Personal Assistance" sheetId="6" r:id="rId4"/>
    <sheet name="C-4 - Housekeeping-Laundry" sheetId="5" r:id="rId5"/>
    <sheet name="C-5 - Service Management" sheetId="7" r:id="rId6"/>
    <sheet name="C-6 - Staffing Pattern" sheetId="8" r:id="rId7"/>
    <sheet name="C-7 - Weekly Work Schedule" sheetId="9" r:id="rId8"/>
    <sheet name="D - Participant Roster Subsidy " sheetId="11" r:id="rId9"/>
    <sheet name="E - Program Variations Revenue " sheetId="13" r:id="rId10"/>
    <sheet name="J - Monthly Fee Calculator" sheetId="14" r:id="rId11"/>
  </sheets>
  <definedNames>
    <definedName name="_xlnm.Print_Area" localSheetId="3">'C-3 - Personal Assistance'!$A$1:$J$135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1" l="1"/>
  <c r="M8" i="11"/>
  <c r="M9" i="11"/>
  <c r="M10" i="11"/>
  <c r="M11" i="11"/>
  <c r="M12" i="11"/>
  <c r="M13" i="11"/>
  <c r="M14" i="11"/>
  <c r="M15" i="11"/>
  <c r="M16" i="11"/>
  <c r="M17" i="11"/>
  <c r="M18" i="11"/>
  <c r="M19" i="11"/>
  <c r="M20" i="11"/>
  <c r="M21" i="11"/>
  <c r="M22" i="11"/>
  <c r="M23" i="11"/>
  <c r="M24" i="11"/>
  <c r="N21"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K6" i="11"/>
  <c r="M6" i="11" s="1"/>
  <c r="T51" i="11"/>
  <c r="T53" i="11"/>
  <c r="T54" i="11"/>
  <c r="T55" i="11"/>
  <c r="T56" i="11"/>
  <c r="T57" i="11"/>
  <c r="T58" i="11"/>
  <c r="T59" i="11"/>
  <c r="T60" i="11"/>
  <c r="T61" i="11"/>
  <c r="T62" i="11"/>
  <c r="T63" i="11"/>
  <c r="T64" i="11"/>
  <c r="T65" i="11"/>
  <c r="T66" i="11"/>
  <c r="T67" i="11"/>
  <c r="T68" i="11"/>
  <c r="T69" i="11"/>
  <c r="T70" i="11"/>
  <c r="T71" i="11"/>
  <c r="T72" i="11"/>
  <c r="T95" i="11"/>
  <c r="T102" i="11"/>
  <c r="G86" i="13" l="1"/>
  <c r="G85" i="13"/>
  <c r="G84" i="13"/>
  <c r="G83" i="13"/>
  <c r="G82" i="13"/>
  <c r="G81" i="13"/>
  <c r="G80" i="13"/>
  <c r="G79" i="13"/>
  <c r="G78" i="13"/>
  <c r="G77" i="13"/>
  <c r="G76" i="13"/>
  <c r="G75"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F7" i="11"/>
  <c r="J7" i="11"/>
  <c r="K7" i="11"/>
  <c r="F8" i="11"/>
  <c r="J8" i="11"/>
  <c r="K8" i="11"/>
  <c r="R101" i="11"/>
  <c r="I101" i="11"/>
  <c r="G101" i="11"/>
  <c r="R137" i="11"/>
  <c r="Q137" i="11"/>
  <c r="P137" i="11"/>
  <c r="L137" i="11"/>
  <c r="I137" i="11"/>
  <c r="H137" i="11"/>
  <c r="G137" i="11"/>
  <c r="U137" i="11"/>
  <c r="K81" i="11"/>
  <c r="J81" i="11"/>
  <c r="F81" i="11"/>
  <c r="K80" i="11"/>
  <c r="J80" i="11"/>
  <c r="F80" i="11"/>
  <c r="K79" i="11"/>
  <c r="J79" i="11"/>
  <c r="F79" i="11"/>
  <c r="K78" i="11"/>
  <c r="J78" i="11"/>
  <c r="F78" i="11"/>
  <c r="K77" i="11"/>
  <c r="J77" i="11"/>
  <c r="F77" i="11"/>
  <c r="K76" i="11"/>
  <c r="J76" i="11"/>
  <c r="F76" i="11"/>
  <c r="K124" i="11"/>
  <c r="J124" i="11"/>
  <c r="F124" i="11"/>
  <c r="K123" i="11"/>
  <c r="J123" i="11"/>
  <c r="F123" i="11"/>
  <c r="K122" i="11"/>
  <c r="J122" i="11"/>
  <c r="F122" i="11"/>
  <c r="K121" i="11"/>
  <c r="J121" i="11"/>
  <c r="F121" i="11"/>
  <c r="K120" i="11"/>
  <c r="J120" i="11"/>
  <c r="F120" i="11"/>
  <c r="K119" i="11"/>
  <c r="J119" i="11"/>
  <c r="F119" i="11"/>
  <c r="K118" i="11"/>
  <c r="J118" i="11"/>
  <c r="F118" i="11"/>
  <c r="K117" i="11"/>
  <c r="J117" i="11"/>
  <c r="F117" i="11"/>
  <c r="K116" i="11"/>
  <c r="J116" i="11"/>
  <c r="F116" i="11"/>
  <c r="K115" i="11"/>
  <c r="J115" i="11"/>
  <c r="F115" i="11"/>
  <c r="K114" i="11"/>
  <c r="J114" i="11"/>
  <c r="F114" i="11"/>
  <c r="K113" i="11"/>
  <c r="J113" i="11"/>
  <c r="F113" i="11"/>
  <c r="K112" i="11"/>
  <c r="J112" i="11"/>
  <c r="F112" i="11"/>
  <c r="K111" i="11"/>
  <c r="J111" i="11"/>
  <c r="F111" i="11"/>
  <c r="K110" i="11"/>
  <c r="J110" i="11"/>
  <c r="F110" i="11"/>
  <c r="K109" i="11"/>
  <c r="J109" i="11"/>
  <c r="F109" i="11"/>
  <c r="K108" i="11"/>
  <c r="J108" i="11"/>
  <c r="F108" i="11"/>
  <c r="K107" i="11"/>
  <c r="J107" i="11"/>
  <c r="F107" i="11"/>
  <c r="K106" i="11"/>
  <c r="J106" i="11"/>
  <c r="F106" i="11"/>
  <c r="K105" i="11"/>
  <c r="J105" i="11"/>
  <c r="F105" i="11"/>
  <c r="K104" i="11"/>
  <c r="J104" i="11"/>
  <c r="F104" i="11"/>
  <c r="K103" i="11"/>
  <c r="J103" i="11"/>
  <c r="F103" i="11"/>
  <c r="B115" i="1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K30" i="11"/>
  <c r="J30" i="11"/>
  <c r="F30" i="11"/>
  <c r="K29" i="11"/>
  <c r="J29" i="11"/>
  <c r="F29" i="11"/>
  <c r="K28" i="11"/>
  <c r="J28" i="11"/>
  <c r="F28" i="11"/>
  <c r="K27" i="11"/>
  <c r="J27" i="11"/>
  <c r="F27" i="11"/>
  <c r="K26" i="11"/>
  <c r="J26" i="11"/>
  <c r="F26" i="11"/>
  <c r="K25" i="11"/>
  <c r="J25" i="11"/>
  <c r="F25" i="11"/>
  <c r="K24" i="11"/>
  <c r="J24" i="11"/>
  <c r="F24" i="11"/>
  <c r="K23" i="11"/>
  <c r="J23" i="11"/>
  <c r="F23" i="11"/>
  <c r="K22" i="11"/>
  <c r="J22" i="11"/>
  <c r="F22" i="11"/>
  <c r="K21" i="11"/>
  <c r="J21" i="11"/>
  <c r="F21" i="11"/>
  <c r="K20" i="11"/>
  <c r="J20" i="11"/>
  <c r="F20" i="11"/>
  <c r="K19" i="11"/>
  <c r="J19" i="11"/>
  <c r="F19" i="11"/>
  <c r="K18" i="11"/>
  <c r="J18" i="11"/>
  <c r="F18" i="11"/>
  <c r="K17" i="11"/>
  <c r="J17" i="11"/>
  <c r="F17" i="11"/>
  <c r="K16" i="11"/>
  <c r="J16" i="11"/>
  <c r="F16" i="11"/>
  <c r="K15" i="11"/>
  <c r="J15" i="11"/>
  <c r="F15" i="11"/>
  <c r="K14" i="11"/>
  <c r="J14" i="11"/>
  <c r="F14" i="11"/>
  <c r="K13" i="11"/>
  <c r="J13" i="11"/>
  <c r="F13" i="11"/>
  <c r="K12" i="11"/>
  <c r="J12" i="11"/>
  <c r="F12" i="11"/>
  <c r="K11" i="11"/>
  <c r="J11" i="11"/>
  <c r="F11" i="11"/>
  <c r="K10" i="11"/>
  <c r="J10" i="11"/>
  <c r="F10" i="11"/>
  <c r="K9" i="11"/>
  <c r="J9" i="11"/>
  <c r="F9" i="11"/>
  <c r="N105" i="11" l="1"/>
  <c r="N113" i="11"/>
  <c r="N117" i="11"/>
  <c r="N7" i="11"/>
  <c r="N8" i="11"/>
  <c r="N123" i="11"/>
  <c r="N116" i="11"/>
  <c r="N104" i="11"/>
  <c r="N112" i="11"/>
  <c r="N120" i="11"/>
  <c r="N80" i="11"/>
  <c r="N12" i="11"/>
  <c r="N106" i="11"/>
  <c r="N107" i="11"/>
  <c r="N110" i="11"/>
  <c r="N111" i="11"/>
  <c r="N114" i="11"/>
  <c r="N115" i="11"/>
  <c r="N119" i="11"/>
  <c r="L101" i="11"/>
  <c r="N103" i="11"/>
  <c r="N108" i="11"/>
  <c r="N78" i="11"/>
  <c r="N76" i="11"/>
  <c r="N81" i="11"/>
  <c r="N77" i="11"/>
  <c r="N109" i="11"/>
  <c r="N122" i="11"/>
  <c r="N124" i="11"/>
  <c r="N79" i="11"/>
  <c r="H101" i="11"/>
  <c r="P101" i="11"/>
  <c r="N10" i="11"/>
  <c r="N14" i="11"/>
  <c r="N18" i="11"/>
  <c r="N22" i="11"/>
  <c r="N26" i="11"/>
  <c r="N30" i="11"/>
  <c r="N9" i="11"/>
  <c r="N13" i="11"/>
  <c r="N17" i="11"/>
  <c r="N25" i="11"/>
  <c r="N29" i="11"/>
  <c r="N11" i="11"/>
  <c r="N15" i="11"/>
  <c r="N23" i="11"/>
  <c r="N27" i="11"/>
  <c r="N118" i="11"/>
  <c r="N121" i="11"/>
  <c r="N20" i="11"/>
  <c r="N24" i="11"/>
  <c r="N28" i="11"/>
  <c r="N16" i="11"/>
  <c r="N19" i="11"/>
  <c r="O72" i="11"/>
  <c r="S72" i="11" s="1"/>
  <c r="K72" i="11"/>
  <c r="J72" i="11"/>
  <c r="F72" i="11"/>
  <c r="J6" i="11"/>
  <c r="N6" i="11" s="1"/>
  <c r="O6" i="11" s="1"/>
  <c r="O71" i="11"/>
  <c r="S71" i="11" s="1"/>
  <c r="K71" i="11"/>
  <c r="J71" i="11"/>
  <c r="F71" i="11"/>
  <c r="O70" i="11"/>
  <c r="S70" i="11" s="1"/>
  <c r="K70" i="11"/>
  <c r="J70" i="11"/>
  <c r="F70" i="11"/>
  <c r="O69" i="11"/>
  <c r="S69" i="11" s="1"/>
  <c r="K69" i="11"/>
  <c r="J69" i="11"/>
  <c r="F69" i="11"/>
  <c r="O68" i="11"/>
  <c r="S68" i="11" s="1"/>
  <c r="K68" i="11"/>
  <c r="J68" i="11"/>
  <c r="F68" i="11"/>
  <c r="O67" i="11"/>
  <c r="S67" i="11" s="1"/>
  <c r="K67" i="11"/>
  <c r="J67" i="11"/>
  <c r="F67" i="11"/>
  <c r="O66" i="11"/>
  <c r="S66" i="11" s="1"/>
  <c r="K66" i="11"/>
  <c r="J66" i="11"/>
  <c r="F66" i="11"/>
  <c r="O65" i="11"/>
  <c r="S65" i="11" s="1"/>
  <c r="K65" i="11"/>
  <c r="J65" i="11"/>
  <c r="F65" i="11"/>
  <c r="O64" i="11"/>
  <c r="S64" i="11" s="1"/>
  <c r="K64" i="11"/>
  <c r="J64" i="11"/>
  <c r="F64" i="11"/>
  <c r="O63" i="11"/>
  <c r="S63" i="11" s="1"/>
  <c r="K63" i="11"/>
  <c r="J63" i="11"/>
  <c r="F63" i="11"/>
  <c r="O62" i="11"/>
  <c r="S62" i="11" s="1"/>
  <c r="K62" i="11"/>
  <c r="J62" i="11"/>
  <c r="F62" i="11"/>
  <c r="O61" i="11"/>
  <c r="S61" i="11" s="1"/>
  <c r="K61" i="11"/>
  <c r="J61" i="11"/>
  <c r="F61" i="11"/>
  <c r="O60" i="11"/>
  <c r="S60" i="11" s="1"/>
  <c r="K60" i="11"/>
  <c r="J60" i="11"/>
  <c r="F60" i="11"/>
  <c r="O59" i="11"/>
  <c r="S59" i="11" s="1"/>
  <c r="K59" i="11"/>
  <c r="J59" i="11"/>
  <c r="F59" i="11"/>
  <c r="O58" i="11"/>
  <c r="S58" i="11" s="1"/>
  <c r="K58" i="11"/>
  <c r="J58" i="11"/>
  <c r="F58" i="11"/>
  <c r="O57" i="11"/>
  <c r="S57" i="11" s="1"/>
  <c r="K57" i="11"/>
  <c r="J57" i="11"/>
  <c r="F57" i="11"/>
  <c r="O56" i="11"/>
  <c r="S56" i="11" s="1"/>
  <c r="K56" i="11"/>
  <c r="J56" i="11"/>
  <c r="F56" i="11"/>
  <c r="O55" i="11"/>
  <c r="S55" i="11" s="1"/>
  <c r="K55" i="11"/>
  <c r="J55" i="11"/>
  <c r="F55" i="11"/>
  <c r="O54" i="11"/>
  <c r="S54" i="11" s="1"/>
  <c r="K54" i="11"/>
  <c r="J54" i="11"/>
  <c r="F54" i="11"/>
  <c r="O24" i="11" l="1"/>
  <c r="S24" i="11" s="1"/>
  <c r="T24" i="11" s="1"/>
  <c r="O13" i="11"/>
  <c r="S13" i="11" s="1"/>
  <c r="T13" i="11" s="1"/>
  <c r="O76" i="11"/>
  <c r="S76" i="11" s="1"/>
  <c r="T76" i="11" s="1"/>
  <c r="O104" i="11"/>
  <c r="S104" i="11" s="1"/>
  <c r="T104" i="11"/>
  <c r="O19" i="11"/>
  <c r="S19" i="11" s="1"/>
  <c r="T19" i="11" s="1"/>
  <c r="O20" i="11"/>
  <c r="S20" i="11" s="1"/>
  <c r="T20" i="11" s="1"/>
  <c r="O23" i="11"/>
  <c r="S23" i="11" s="1"/>
  <c r="T23" i="11" s="1"/>
  <c r="O25" i="11"/>
  <c r="S25" i="11" s="1"/>
  <c r="T25" i="11"/>
  <c r="O9" i="11"/>
  <c r="S9" i="11" s="1"/>
  <c r="T9" i="11" s="1"/>
  <c r="O18" i="11"/>
  <c r="S18" i="11" s="1"/>
  <c r="T18" i="11" s="1"/>
  <c r="O109" i="11"/>
  <c r="S109" i="11" s="1"/>
  <c r="T109" i="11" s="1"/>
  <c r="O78" i="11"/>
  <c r="S78" i="11" s="1"/>
  <c r="T78" i="11"/>
  <c r="O119" i="11"/>
  <c r="S119" i="11" s="1"/>
  <c r="T119" i="11" s="1"/>
  <c r="O110" i="11"/>
  <c r="S110" i="11" s="1"/>
  <c r="T110" i="11"/>
  <c r="O80" i="11"/>
  <c r="S80" i="11" s="1"/>
  <c r="T80" i="11" s="1"/>
  <c r="O116" i="11"/>
  <c r="S116" i="11" s="1"/>
  <c r="T116" i="11"/>
  <c r="O117" i="11"/>
  <c r="S117" i="11" s="1"/>
  <c r="T117" i="11" s="1"/>
  <c r="O27" i="11"/>
  <c r="S27" i="11" s="1"/>
  <c r="T27" i="11"/>
  <c r="O22" i="11"/>
  <c r="S22" i="11" s="1"/>
  <c r="T22" i="11" s="1"/>
  <c r="O7" i="11"/>
  <c r="S7" i="11" s="1"/>
  <c r="T7" i="11" s="1"/>
  <c r="O16" i="11"/>
  <c r="S16" i="11" s="1"/>
  <c r="T16" i="11" s="1"/>
  <c r="O121" i="11"/>
  <c r="S121" i="11" s="1"/>
  <c r="T121" i="11"/>
  <c r="O15" i="11"/>
  <c r="S15" i="11" s="1"/>
  <c r="T15" i="11" s="1"/>
  <c r="O21" i="11"/>
  <c r="S21" i="11" s="1"/>
  <c r="T21" i="11" s="1"/>
  <c r="O30" i="11"/>
  <c r="S30" i="11" s="1"/>
  <c r="T30" i="11" s="1"/>
  <c r="O14" i="11"/>
  <c r="S14" i="11" s="1"/>
  <c r="T14" i="11" s="1"/>
  <c r="O79" i="11"/>
  <c r="S79" i="11" s="1"/>
  <c r="T79" i="11" s="1"/>
  <c r="O77" i="11"/>
  <c r="S77" i="11" s="1"/>
  <c r="T77" i="11"/>
  <c r="O108" i="11"/>
  <c r="S108" i="11" s="1"/>
  <c r="T108" i="11" s="1"/>
  <c r="O115" i="11"/>
  <c r="S115" i="11" s="1"/>
  <c r="T115" i="11"/>
  <c r="O107" i="11"/>
  <c r="S107" i="11" s="1"/>
  <c r="T107" i="11" s="1"/>
  <c r="O120" i="11"/>
  <c r="S120" i="11" s="1"/>
  <c r="T120" i="11"/>
  <c r="O123" i="11"/>
  <c r="S123" i="11" s="1"/>
  <c r="T123" i="11" s="1"/>
  <c r="O113" i="11"/>
  <c r="S113" i="11" s="1"/>
  <c r="T113" i="11"/>
  <c r="O29" i="11"/>
  <c r="S29" i="11" s="1"/>
  <c r="T29" i="11" s="1"/>
  <c r="O122" i="11"/>
  <c r="S122" i="11" s="1"/>
  <c r="T122" i="11"/>
  <c r="O111" i="11"/>
  <c r="S111" i="11" s="1"/>
  <c r="T111" i="11" s="1"/>
  <c r="O12" i="11"/>
  <c r="S12" i="11" s="1"/>
  <c r="T12" i="11" s="1"/>
  <c r="O28" i="11"/>
  <c r="S28" i="11" s="1"/>
  <c r="T28" i="11" s="1"/>
  <c r="O118" i="11"/>
  <c r="S118" i="11" s="1"/>
  <c r="T118" i="11"/>
  <c r="O11" i="11"/>
  <c r="S11" i="11" s="1"/>
  <c r="T11" i="11" s="1"/>
  <c r="O17" i="11"/>
  <c r="S17" i="11" s="1"/>
  <c r="T17" i="11" s="1"/>
  <c r="O26" i="11"/>
  <c r="S26" i="11" s="1"/>
  <c r="T26" i="11" s="1"/>
  <c r="O10" i="11"/>
  <c r="S10" i="11" s="1"/>
  <c r="T10" i="11" s="1"/>
  <c r="O124" i="11"/>
  <c r="S124" i="11" s="1"/>
  <c r="T124" i="11" s="1"/>
  <c r="O81" i="11"/>
  <c r="S81" i="11" s="1"/>
  <c r="T81" i="11"/>
  <c r="O114" i="11"/>
  <c r="S114" i="11" s="1"/>
  <c r="T114" i="11"/>
  <c r="O106" i="11"/>
  <c r="S106" i="11" s="1"/>
  <c r="T106" i="11" s="1"/>
  <c r="O112" i="11"/>
  <c r="S112" i="11" s="1"/>
  <c r="T112" i="11"/>
  <c r="O8" i="11"/>
  <c r="S8" i="11" s="1"/>
  <c r="T8" i="11" s="1"/>
  <c r="O105" i="11"/>
  <c r="S105" i="11" s="1"/>
  <c r="T105" i="11"/>
  <c r="O103" i="11"/>
  <c r="U101" i="11"/>
  <c r="U138" i="11" s="1"/>
  <c r="Q101" i="11"/>
  <c r="F115" i="6"/>
  <c r="H115" i="6" s="1"/>
  <c r="F114" i="6"/>
  <c r="H114" i="6" s="1"/>
  <c r="F113" i="6"/>
  <c r="F112" i="6"/>
  <c r="H112" i="6" s="1"/>
  <c r="F111" i="6"/>
  <c r="H111" i="6" s="1"/>
  <c r="F95" i="6"/>
  <c r="G95" i="6" s="1"/>
  <c r="H95" i="6" s="1"/>
  <c r="F94" i="6"/>
  <c r="F93" i="6"/>
  <c r="F92" i="6"/>
  <c r="G92" i="6" s="1"/>
  <c r="H92" i="6" s="1"/>
  <c r="F91" i="6"/>
  <c r="G91" i="6" s="1"/>
  <c r="H91" i="6" s="1"/>
  <c r="F90" i="6"/>
  <c r="F89" i="6"/>
  <c r="F88" i="6"/>
  <c r="G88" i="6" s="1"/>
  <c r="H88" i="6" s="1"/>
  <c r="F87" i="6"/>
  <c r="G87" i="6" s="1"/>
  <c r="H87" i="6" s="1"/>
  <c r="F86" i="6"/>
  <c r="F85" i="6"/>
  <c r="F84" i="6"/>
  <c r="G84" i="6" s="1"/>
  <c r="H84" i="6" s="1"/>
  <c r="F57" i="6"/>
  <c r="F56" i="6"/>
  <c r="G56" i="6" s="1"/>
  <c r="F55" i="6"/>
  <c r="G55" i="6" s="1"/>
  <c r="H55" i="6" s="1"/>
  <c r="F54" i="6"/>
  <c r="G54" i="6" s="1"/>
  <c r="H54" i="6" s="1"/>
  <c r="F53" i="6"/>
  <c r="F52" i="6"/>
  <c r="G52" i="6" s="1"/>
  <c r="G51" i="6"/>
  <c r="H51" i="6" s="1"/>
  <c r="F51" i="6"/>
  <c r="F50" i="6"/>
  <c r="G50" i="6" s="1"/>
  <c r="H50" i="6" s="1"/>
  <c r="F49" i="6"/>
  <c r="F48" i="6"/>
  <c r="G48" i="6" s="1"/>
  <c r="F47" i="6"/>
  <c r="G47" i="6" s="1"/>
  <c r="H47" i="6" s="1"/>
  <c r="G46" i="6"/>
  <c r="H46" i="6" s="1"/>
  <c r="F46" i="6"/>
  <c r="F45" i="6"/>
  <c r="F44" i="6"/>
  <c r="G44" i="6" s="1"/>
  <c r="G43" i="6"/>
  <c r="F43" i="6"/>
  <c r="F42" i="6"/>
  <c r="G42" i="6" s="1"/>
  <c r="H42" i="6" s="1"/>
  <c r="F41" i="6"/>
  <c r="F40" i="6"/>
  <c r="G40" i="6" s="1"/>
  <c r="F39" i="6"/>
  <c r="G39" i="6" s="1"/>
  <c r="H39" i="6" s="1"/>
  <c r="F38" i="6"/>
  <c r="G38" i="6" s="1"/>
  <c r="H38" i="6" s="1"/>
  <c r="F37" i="6"/>
  <c r="F36" i="6"/>
  <c r="G36" i="6" s="1"/>
  <c r="F35" i="6"/>
  <c r="G35" i="6" s="1"/>
  <c r="H35" i="6" s="1"/>
  <c r="F34" i="6"/>
  <c r="G34" i="6" s="1"/>
  <c r="H34" i="6" s="1"/>
  <c r="F33" i="6"/>
  <c r="F32" i="6"/>
  <c r="G32" i="6" s="1"/>
  <c r="F31" i="6"/>
  <c r="G31" i="6" s="1"/>
  <c r="H31" i="6" s="1"/>
  <c r="F30" i="6"/>
  <c r="G30" i="6" s="1"/>
  <c r="H30" i="6" s="1"/>
  <c r="F29" i="6"/>
  <c r="F28" i="6"/>
  <c r="G28" i="6" s="1"/>
  <c r="F27" i="6"/>
  <c r="G26" i="6"/>
  <c r="H26" i="6" s="1"/>
  <c r="F26" i="6"/>
  <c r="F25" i="6"/>
  <c r="F24" i="6"/>
  <c r="G24" i="6" s="1"/>
  <c r="F23" i="6"/>
  <c r="G23" i="6" s="1"/>
  <c r="H23" i="6" s="1"/>
  <c r="F22" i="6"/>
  <c r="G22" i="6" s="1"/>
  <c r="H22" i="6" s="1"/>
  <c r="F21" i="6"/>
  <c r="F20" i="6"/>
  <c r="G20" i="6" s="1"/>
  <c r="G19" i="6"/>
  <c r="H19" i="6" s="1"/>
  <c r="F19" i="6"/>
  <c r="F18" i="6"/>
  <c r="G18" i="6" s="1"/>
  <c r="H18" i="6" s="1"/>
  <c r="F102" i="5"/>
  <c r="H102" i="5" s="1"/>
  <c r="F101" i="5"/>
  <c r="F100" i="5"/>
  <c r="H100" i="5" s="1"/>
  <c r="F99" i="5"/>
  <c r="H99" i="5" s="1"/>
  <c r="F98" i="5"/>
  <c r="H98" i="5" s="1"/>
  <c r="F97" i="5"/>
  <c r="H97" i="5" s="1"/>
  <c r="F81" i="5"/>
  <c r="F80" i="5"/>
  <c r="G80" i="5" s="1"/>
  <c r="H80" i="5" s="1"/>
  <c r="F79" i="5"/>
  <c r="G79" i="5" s="1"/>
  <c r="H79" i="5" s="1"/>
  <c r="F78" i="5"/>
  <c r="F77" i="5"/>
  <c r="F76" i="5"/>
  <c r="G76" i="5" s="1"/>
  <c r="H76" i="5" s="1"/>
  <c r="F75" i="5"/>
  <c r="G75" i="5" s="1"/>
  <c r="H75" i="5" s="1"/>
  <c r="F74" i="5"/>
  <c r="F73" i="5"/>
  <c r="F72" i="5"/>
  <c r="G72" i="5" s="1"/>
  <c r="H72" i="5" s="1"/>
  <c r="F71" i="5"/>
  <c r="G71" i="5" s="1"/>
  <c r="H71" i="5" s="1"/>
  <c r="F70" i="5"/>
  <c r="F69" i="5"/>
  <c r="F40" i="5"/>
  <c r="G40" i="5" s="1"/>
  <c r="H40" i="5" s="1"/>
  <c r="F39" i="5"/>
  <c r="G39" i="5" s="1"/>
  <c r="H39" i="5" s="1"/>
  <c r="F38" i="5"/>
  <c r="F37" i="5"/>
  <c r="F36" i="5"/>
  <c r="G36" i="5" s="1"/>
  <c r="H36" i="5" s="1"/>
  <c r="F35" i="5"/>
  <c r="G35" i="5" s="1"/>
  <c r="H35" i="5" s="1"/>
  <c r="F34" i="5"/>
  <c r="F33" i="5"/>
  <c r="F32" i="5"/>
  <c r="G32" i="5" s="1"/>
  <c r="H32" i="5" s="1"/>
  <c r="G31" i="5"/>
  <c r="H31" i="5" s="1"/>
  <c r="F31" i="5"/>
  <c r="F30" i="5"/>
  <c r="F29" i="5"/>
  <c r="F28" i="5"/>
  <c r="G28" i="5" s="1"/>
  <c r="H28" i="5" s="1"/>
  <c r="F27" i="5"/>
  <c r="G27" i="5" s="1"/>
  <c r="H27" i="5" s="1"/>
  <c r="F26" i="5"/>
  <c r="F25" i="5"/>
  <c r="F24" i="5"/>
  <c r="G24" i="5" s="1"/>
  <c r="H24" i="5" s="1"/>
  <c r="F23" i="5"/>
  <c r="G23" i="5" s="1"/>
  <c r="H23" i="5" s="1"/>
  <c r="F22" i="5"/>
  <c r="F21" i="5"/>
  <c r="F20" i="5"/>
  <c r="G20" i="5" s="1"/>
  <c r="H20" i="5" s="1"/>
  <c r="F19" i="5"/>
  <c r="G19" i="5" s="1"/>
  <c r="H19" i="5" s="1"/>
  <c r="F18" i="5"/>
  <c r="F17" i="5"/>
  <c r="F16" i="5"/>
  <c r="G16" i="5" s="1"/>
  <c r="H16" i="5" s="1"/>
  <c r="H43" i="6" l="1"/>
  <c r="G27" i="6"/>
  <c r="H27" i="6" s="1"/>
  <c r="S103" i="11"/>
  <c r="T103" i="11" s="1"/>
  <c r="H101" i="5"/>
  <c r="H113" i="6"/>
  <c r="G86" i="6"/>
  <c r="H86" i="6" s="1"/>
  <c r="G90" i="6"/>
  <c r="H90" i="6" s="1"/>
  <c r="G94" i="6"/>
  <c r="H94" i="6" s="1"/>
  <c r="G85" i="6"/>
  <c r="H85" i="6" s="1"/>
  <c r="G89" i="6"/>
  <c r="H89" i="6" s="1"/>
  <c r="G93" i="6"/>
  <c r="H93" i="6" s="1"/>
  <c r="H57" i="6"/>
  <c r="G29" i="6"/>
  <c r="H29" i="6" s="1"/>
  <c r="G41" i="6"/>
  <c r="H41" i="6" s="1"/>
  <c r="H20" i="6"/>
  <c r="H24" i="6"/>
  <c r="H28" i="6"/>
  <c r="H32" i="6"/>
  <c r="H36" i="6"/>
  <c r="H40" i="6"/>
  <c r="H44" i="6"/>
  <c r="H48" i="6"/>
  <c r="H52" i="6"/>
  <c r="H56" i="6"/>
  <c r="G21" i="6"/>
  <c r="H21" i="6" s="1"/>
  <c r="G25" i="6"/>
  <c r="H25" i="6" s="1"/>
  <c r="G33" i="6"/>
  <c r="H33" i="6" s="1"/>
  <c r="G37" i="6"/>
  <c r="H37" i="6" s="1"/>
  <c r="G45" i="6"/>
  <c r="H45" i="6" s="1"/>
  <c r="G49" i="6"/>
  <c r="H49" i="6" s="1"/>
  <c r="G53" i="6"/>
  <c r="H53" i="6" s="1"/>
  <c r="G57" i="6"/>
  <c r="H81" i="5"/>
  <c r="G70" i="5"/>
  <c r="H70" i="5" s="1"/>
  <c r="G74" i="5"/>
  <c r="H74" i="5" s="1"/>
  <c r="G78" i="5"/>
  <c r="H78" i="5" s="1"/>
  <c r="G69" i="5"/>
  <c r="H69" i="5" s="1"/>
  <c r="G73" i="5"/>
  <c r="H73" i="5" s="1"/>
  <c r="G77" i="5"/>
  <c r="H77" i="5" s="1"/>
  <c r="G81" i="5"/>
  <c r="G18" i="5"/>
  <c r="H18" i="5" s="1"/>
  <c r="G22" i="5"/>
  <c r="H22" i="5" s="1"/>
  <c r="G26" i="5"/>
  <c r="H26" i="5" s="1"/>
  <c r="G30" i="5"/>
  <c r="H30" i="5" s="1"/>
  <c r="G34" i="5"/>
  <c r="H34" i="5" s="1"/>
  <c r="G38" i="5"/>
  <c r="H38" i="5" s="1"/>
  <c r="G17" i="5"/>
  <c r="H17" i="5" s="1"/>
  <c r="G21" i="5"/>
  <c r="H21" i="5" s="1"/>
  <c r="G25" i="5"/>
  <c r="H25" i="5" s="1"/>
  <c r="G29" i="5"/>
  <c r="H29" i="5" s="1"/>
  <c r="G33" i="5"/>
  <c r="H33" i="5" s="1"/>
  <c r="G37" i="5"/>
  <c r="H37" i="5" s="1"/>
  <c r="G61" i="13"/>
  <c r="G60" i="13"/>
  <c r="G59" i="13"/>
  <c r="G58" i="13"/>
  <c r="G57" i="13"/>
  <c r="G56" i="13"/>
  <c r="G55" i="13"/>
  <c r="G54" i="13"/>
  <c r="G53" i="13"/>
  <c r="G52" i="13"/>
  <c r="G51" i="13"/>
  <c r="G50" i="13"/>
  <c r="G49" i="13"/>
  <c r="G48" i="13"/>
  <c r="G47" i="13"/>
  <c r="G46" i="13"/>
  <c r="G45" i="13"/>
  <c r="G44" i="13"/>
  <c r="G43" i="13"/>
  <c r="G42" i="13"/>
  <c r="G41" i="13"/>
  <c r="G11" i="13"/>
  <c r="K130" i="11" l="1"/>
  <c r="J130" i="11"/>
  <c r="F130" i="11"/>
  <c r="K129" i="11"/>
  <c r="J129" i="11"/>
  <c r="F129" i="11"/>
  <c r="K128" i="11"/>
  <c r="J128" i="11"/>
  <c r="F128" i="11"/>
  <c r="K127" i="11"/>
  <c r="J127" i="11"/>
  <c r="F127" i="11"/>
  <c r="K126" i="11"/>
  <c r="J126" i="11"/>
  <c r="F126" i="11"/>
  <c r="K125" i="11"/>
  <c r="J125" i="11"/>
  <c r="F125" i="11"/>
  <c r="F14" i="8"/>
  <c r="F13" i="8"/>
  <c r="F12" i="8"/>
  <c r="F11" i="8"/>
  <c r="F10" i="8"/>
  <c r="F9" i="8"/>
  <c r="F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58" i="8"/>
  <c r="F60" i="8"/>
  <c r="G94" i="7"/>
  <c r="G93" i="7"/>
  <c r="H93" i="7" s="1"/>
  <c r="I93" i="7" s="1"/>
  <c r="G92" i="7"/>
  <c r="G91" i="7"/>
  <c r="G90" i="7"/>
  <c r="G89" i="7"/>
  <c r="H89" i="7" s="1"/>
  <c r="I89" i="7" s="1"/>
  <c r="G88" i="7"/>
  <c r="G87" i="7"/>
  <c r="H87" i="7" s="1"/>
  <c r="G86" i="7"/>
  <c r="G85" i="7"/>
  <c r="H85" i="7" s="1"/>
  <c r="I85" i="7" s="1"/>
  <c r="G84" i="7"/>
  <c r="H84" i="7" s="1"/>
  <c r="I84" i="7" s="1"/>
  <c r="G83" i="7"/>
  <c r="H83" i="7" s="1"/>
  <c r="G82" i="7"/>
  <c r="G81" i="7"/>
  <c r="H81" i="7" s="1"/>
  <c r="I81" i="7" s="1"/>
  <c r="G80" i="7"/>
  <c r="H80" i="7" s="1"/>
  <c r="I80" i="7" s="1"/>
  <c r="G79" i="7"/>
  <c r="G78" i="7"/>
  <c r="G77" i="7"/>
  <c r="H77" i="7" s="1"/>
  <c r="I77" i="7" s="1"/>
  <c r="G76" i="7"/>
  <c r="G75" i="7"/>
  <c r="G74" i="7"/>
  <c r="G53" i="7"/>
  <c r="G52" i="7"/>
  <c r="H52" i="7" s="1"/>
  <c r="G51" i="7"/>
  <c r="H51" i="7" s="1"/>
  <c r="I51" i="7" s="1"/>
  <c r="G50" i="7"/>
  <c r="H50" i="7" s="1"/>
  <c r="I50" i="7" s="1"/>
  <c r="G49" i="7"/>
  <c r="G48" i="7"/>
  <c r="H48" i="7" s="1"/>
  <c r="G47" i="7"/>
  <c r="H47" i="7" s="1"/>
  <c r="I47" i="7" s="1"/>
  <c r="G46" i="7"/>
  <c r="H46" i="7" s="1"/>
  <c r="I46" i="7" s="1"/>
  <c r="G45" i="7"/>
  <c r="G44" i="7"/>
  <c r="H44" i="7" s="1"/>
  <c r="G43" i="7"/>
  <c r="H43" i="7" s="1"/>
  <c r="I43" i="7" s="1"/>
  <c r="G42" i="7"/>
  <c r="H42" i="7" s="1"/>
  <c r="I42" i="7" s="1"/>
  <c r="G41" i="7"/>
  <c r="G40" i="7"/>
  <c r="H40" i="7" s="1"/>
  <c r="G39" i="7"/>
  <c r="H39" i="7" s="1"/>
  <c r="I39" i="7" s="1"/>
  <c r="H38" i="7"/>
  <c r="I38" i="7" s="1"/>
  <c r="G38" i="7"/>
  <c r="G37" i="7"/>
  <c r="G36" i="7"/>
  <c r="H36" i="7" s="1"/>
  <c r="G35" i="7"/>
  <c r="H35" i="7" s="1"/>
  <c r="I35" i="7" s="1"/>
  <c r="G34" i="7"/>
  <c r="H34" i="7" s="1"/>
  <c r="I34" i="7" s="1"/>
  <c r="G33" i="7"/>
  <c r="G32" i="7"/>
  <c r="H32" i="7" s="1"/>
  <c r="G31" i="7"/>
  <c r="H31" i="7" s="1"/>
  <c r="I31" i="7" s="1"/>
  <c r="G30" i="7"/>
  <c r="H30" i="7" s="1"/>
  <c r="I30" i="7" s="1"/>
  <c r="G29" i="7"/>
  <c r="G28" i="7"/>
  <c r="H28" i="7" s="1"/>
  <c r="G27" i="7"/>
  <c r="H27" i="7" s="1"/>
  <c r="I27" i="7" s="1"/>
  <c r="G26" i="7"/>
  <c r="H26" i="7" s="1"/>
  <c r="I26" i="7" s="1"/>
  <c r="G25" i="7"/>
  <c r="G24" i="7"/>
  <c r="H24" i="7" s="1"/>
  <c r="G23" i="7"/>
  <c r="H23" i="7" s="1"/>
  <c r="I23" i="7" s="1"/>
  <c r="H22" i="7"/>
  <c r="I22" i="7" s="1"/>
  <c r="G22" i="7"/>
  <c r="G21" i="7"/>
  <c r="G20" i="7"/>
  <c r="H20" i="7" s="1"/>
  <c r="G19" i="7"/>
  <c r="H19" i="7" s="1"/>
  <c r="I19" i="7" s="1"/>
  <c r="G18" i="7"/>
  <c r="H18" i="7" s="1"/>
  <c r="I18" i="7" s="1"/>
  <c r="G17" i="7"/>
  <c r="H17" i="7" s="1"/>
  <c r="I17" i="7" s="1"/>
  <c r="H16" i="7"/>
  <c r="I16" i="7" s="1"/>
  <c r="G16" i="7"/>
  <c r="F82" i="8"/>
  <c r="F81" i="8"/>
  <c r="F80" i="8"/>
  <c r="F79" i="8"/>
  <c r="F78" i="8"/>
  <c r="F77" i="8"/>
  <c r="F76" i="8"/>
  <c r="F75" i="8"/>
  <c r="F74" i="8"/>
  <c r="F73" i="8"/>
  <c r="F72" i="8"/>
  <c r="F71" i="8"/>
  <c r="F70" i="8"/>
  <c r="F69" i="8"/>
  <c r="F68" i="8"/>
  <c r="F67" i="8"/>
  <c r="F66" i="8"/>
  <c r="F65" i="8"/>
  <c r="F64" i="8"/>
  <c r="F63" i="8"/>
  <c r="F62" i="8"/>
  <c r="F61" i="8"/>
  <c r="F90" i="8"/>
  <c r="F89" i="8"/>
  <c r="F88" i="8"/>
  <c r="F87" i="8"/>
  <c r="F86" i="8"/>
  <c r="F85" i="8"/>
  <c r="F84" i="8"/>
  <c r="F77" i="3"/>
  <c r="F76" i="3"/>
  <c r="G76" i="3" s="1"/>
  <c r="H76" i="3" s="1"/>
  <c r="F75" i="3"/>
  <c r="F74" i="3"/>
  <c r="F73" i="3"/>
  <c r="G73" i="3" s="1"/>
  <c r="H73" i="3" s="1"/>
  <c r="F72" i="3"/>
  <c r="G72" i="3" s="1"/>
  <c r="H72" i="3" s="1"/>
  <c r="F71" i="3"/>
  <c r="F70" i="3"/>
  <c r="F69" i="3"/>
  <c r="G69" i="3" s="1"/>
  <c r="H69" i="3" s="1"/>
  <c r="F68" i="3"/>
  <c r="G68" i="3" s="1"/>
  <c r="H68" i="3" s="1"/>
  <c r="F47" i="3"/>
  <c r="G47" i="3" s="1"/>
  <c r="H47" i="3" s="1"/>
  <c r="F46" i="3"/>
  <c r="G46" i="3" s="1"/>
  <c r="H46" i="3" s="1"/>
  <c r="F45" i="3"/>
  <c r="F44" i="3"/>
  <c r="F43" i="3"/>
  <c r="G43" i="3" s="1"/>
  <c r="H43" i="3" s="1"/>
  <c r="F42" i="3"/>
  <c r="G42" i="3" s="1"/>
  <c r="H42" i="3" s="1"/>
  <c r="F41" i="3"/>
  <c r="F40" i="3"/>
  <c r="F39" i="3"/>
  <c r="G39" i="3" s="1"/>
  <c r="H39" i="3" s="1"/>
  <c r="F38" i="3"/>
  <c r="G38" i="3" s="1"/>
  <c r="H38" i="3" s="1"/>
  <c r="F37" i="3"/>
  <c r="F36" i="3"/>
  <c r="F35" i="3"/>
  <c r="G35" i="3" s="1"/>
  <c r="F34" i="3"/>
  <c r="G34" i="3" s="1"/>
  <c r="H34" i="3" s="1"/>
  <c r="F33" i="3"/>
  <c r="G33" i="3" s="1"/>
  <c r="H33" i="3" s="1"/>
  <c r="F32" i="3"/>
  <c r="G31" i="3"/>
  <c r="F31" i="3"/>
  <c r="F30" i="3"/>
  <c r="G30" i="3" s="1"/>
  <c r="H30" i="3" s="1"/>
  <c r="G37" i="3" l="1"/>
  <c r="H37" i="3" s="1"/>
  <c r="H35" i="3"/>
  <c r="G45" i="3"/>
  <c r="H45" i="3" s="1"/>
  <c r="H31" i="3"/>
  <c r="G41" i="3"/>
  <c r="H41" i="3" s="1"/>
  <c r="N130" i="11"/>
  <c r="N126" i="11"/>
  <c r="N128" i="11"/>
  <c r="N129" i="11"/>
  <c r="N127" i="11"/>
  <c r="H92" i="7"/>
  <c r="I92" i="7" s="1"/>
  <c r="I83" i="7"/>
  <c r="H76" i="7"/>
  <c r="I76" i="7" s="1"/>
  <c r="H79" i="7"/>
  <c r="I79" i="7" s="1"/>
  <c r="H88" i="7"/>
  <c r="I88" i="7" s="1"/>
  <c r="H75" i="7"/>
  <c r="I75" i="7" s="1"/>
  <c r="I87" i="7"/>
  <c r="H91" i="7"/>
  <c r="I91" i="7" s="1"/>
  <c r="H74" i="7"/>
  <c r="H82" i="7"/>
  <c r="I82" i="7" s="1"/>
  <c r="H94" i="7"/>
  <c r="I94" i="7" s="1"/>
  <c r="H78" i="7"/>
  <c r="I78" i="7" s="1"/>
  <c r="H86" i="7"/>
  <c r="I86" i="7" s="1"/>
  <c r="H90" i="7"/>
  <c r="I90" i="7" s="1"/>
  <c r="H21" i="7"/>
  <c r="I21" i="7" s="1"/>
  <c r="H29" i="7"/>
  <c r="I29" i="7" s="1"/>
  <c r="H33" i="7"/>
  <c r="I33" i="7" s="1"/>
  <c r="H53" i="7"/>
  <c r="I53" i="7" s="1"/>
  <c r="I20" i="7"/>
  <c r="I24" i="7"/>
  <c r="I28" i="7"/>
  <c r="I32" i="7"/>
  <c r="I36" i="7"/>
  <c r="I40" i="7"/>
  <c r="I44" i="7"/>
  <c r="I48" i="7"/>
  <c r="I52" i="7"/>
  <c r="H25" i="7"/>
  <c r="I25" i="7" s="1"/>
  <c r="H37" i="7"/>
  <c r="I37" i="7" s="1"/>
  <c r="H41" i="7"/>
  <c r="I41" i="7" s="1"/>
  <c r="H45" i="7"/>
  <c r="I45" i="7" s="1"/>
  <c r="H49" i="7"/>
  <c r="I49" i="7" s="1"/>
  <c r="H70" i="3"/>
  <c r="G71" i="3"/>
  <c r="H71" i="3" s="1"/>
  <c r="G75" i="3"/>
  <c r="H75" i="3" s="1"/>
  <c r="G70" i="3"/>
  <c r="G74" i="3"/>
  <c r="H74" i="3" s="1"/>
  <c r="G77" i="3"/>
  <c r="H77" i="3" s="1"/>
  <c r="G32" i="3"/>
  <c r="H32" i="3" s="1"/>
  <c r="G36" i="3"/>
  <c r="H36" i="3" s="1"/>
  <c r="G40" i="3"/>
  <c r="H40" i="3" s="1"/>
  <c r="G44" i="3"/>
  <c r="H44" i="3" s="1"/>
  <c r="O126" i="11" l="1"/>
  <c r="S126" i="11" s="1"/>
  <c r="T126" i="11" s="1"/>
  <c r="O127" i="11"/>
  <c r="S127" i="11" s="1"/>
  <c r="T127" i="11"/>
  <c r="O130" i="11"/>
  <c r="S130" i="11" s="1"/>
  <c r="T130" i="11"/>
  <c r="O128" i="11"/>
  <c r="S128" i="11" s="1"/>
  <c r="T128" i="11"/>
  <c r="O129" i="11"/>
  <c r="S129" i="11" s="1"/>
  <c r="T129" i="11"/>
  <c r="N125" i="11"/>
  <c r="I74" i="7"/>
  <c r="F12" i="14"/>
  <c r="F11" i="14"/>
  <c r="F10" i="14"/>
  <c r="E30" i="14" s="1"/>
  <c r="O125" i="11" l="1"/>
  <c r="X52" i="9"/>
  <c r="X51" i="9"/>
  <c r="X50" i="9"/>
  <c r="X49" i="9"/>
  <c r="X48" i="9"/>
  <c r="X47" i="9"/>
  <c r="X46" i="9"/>
  <c r="X45" i="9"/>
  <c r="X44" i="9"/>
  <c r="X43" i="9"/>
  <c r="X42" i="9"/>
  <c r="X41" i="9"/>
  <c r="X40" i="9"/>
  <c r="X39" i="9"/>
  <c r="X38" i="9"/>
  <c r="X37" i="9"/>
  <c r="X36" i="9"/>
  <c r="X35" i="9"/>
  <c r="X34" i="9"/>
  <c r="X33" i="9"/>
  <c r="X32" i="9"/>
  <c r="X31" i="9"/>
  <c r="X30" i="9"/>
  <c r="X29" i="9"/>
  <c r="X28" i="9"/>
  <c r="X27" i="9"/>
  <c r="X26" i="9"/>
  <c r="X25" i="9"/>
  <c r="X24" i="9"/>
  <c r="X23" i="9"/>
  <c r="X22" i="9"/>
  <c r="X21" i="9"/>
  <c r="X20" i="9"/>
  <c r="X19" i="9"/>
  <c r="X18" i="9"/>
  <c r="X17" i="9"/>
  <c r="X16" i="9"/>
  <c r="X15" i="9"/>
  <c r="X14" i="9"/>
  <c r="X13" i="9"/>
  <c r="X12" i="9"/>
  <c r="X11" i="9"/>
  <c r="S125" i="11" l="1"/>
  <c r="T125" i="11" s="1"/>
  <c r="F14" i="14"/>
  <c r="F136" i="11"/>
  <c r="F135" i="11"/>
  <c r="F134" i="11"/>
  <c r="F133" i="11"/>
  <c r="F132" i="11"/>
  <c r="F131" i="11"/>
  <c r="F5" i="11"/>
  <c r="F100" i="11"/>
  <c r="F99" i="11"/>
  <c r="F98" i="11"/>
  <c r="F97" i="11"/>
  <c r="F96" i="11"/>
  <c r="F95" i="11"/>
  <c r="F94" i="11"/>
  <c r="F93" i="11"/>
  <c r="F92" i="11"/>
  <c r="F91" i="11"/>
  <c r="F90" i="11"/>
  <c r="F89" i="11"/>
  <c r="F88" i="11"/>
  <c r="F87" i="11"/>
  <c r="F86" i="11"/>
  <c r="F85" i="11"/>
  <c r="F84" i="11"/>
  <c r="F83" i="11"/>
  <c r="F82" i="11"/>
  <c r="F75" i="11"/>
  <c r="F74" i="11"/>
  <c r="F73" i="11"/>
  <c r="F53" i="11"/>
  <c r="F52" i="11"/>
  <c r="F51" i="11"/>
  <c r="F50" i="11"/>
  <c r="F49" i="11"/>
  <c r="F48" i="11"/>
  <c r="F47" i="11"/>
  <c r="F46" i="11"/>
  <c r="F45" i="11"/>
  <c r="F44" i="11"/>
  <c r="F43" i="11"/>
  <c r="F42" i="11"/>
  <c r="F41" i="11"/>
  <c r="F40" i="11"/>
  <c r="F39" i="11"/>
  <c r="F38" i="11"/>
  <c r="F37" i="11"/>
  <c r="F36" i="11"/>
  <c r="F35" i="11"/>
  <c r="F34" i="11"/>
  <c r="F33" i="11"/>
  <c r="F32" i="11"/>
  <c r="F31" i="11"/>
  <c r="F137" i="11" l="1"/>
  <c r="F101" i="11"/>
  <c r="I13" i="2"/>
  <c r="F17" i="3"/>
  <c r="G17" i="3" l="1"/>
  <c r="H17" i="3" s="1"/>
  <c r="E138" i="11"/>
  <c r="F13" i="14" s="1"/>
  <c r="F14" i="6"/>
  <c r="F82" i="6"/>
  <c r="G82" i="6" s="1"/>
  <c r="F120" i="6"/>
  <c r="F119" i="6"/>
  <c r="F118" i="6"/>
  <c r="F117" i="6"/>
  <c r="F116" i="6"/>
  <c r="F110" i="6"/>
  <c r="F100" i="3"/>
  <c r="F99" i="3"/>
  <c r="F98" i="3"/>
  <c r="F97" i="3"/>
  <c r="F96" i="3"/>
  <c r="F95" i="3"/>
  <c r="F94" i="3"/>
  <c r="F93" i="3"/>
  <c r="F92" i="3"/>
  <c r="F90" i="3"/>
  <c r="F89" i="3"/>
  <c r="F88" i="3"/>
  <c r="F87" i="3"/>
  <c r="H87" i="3" s="1"/>
  <c r="F86" i="3"/>
  <c r="H86" i="3" s="1"/>
  <c r="F85" i="3"/>
  <c r="F83" i="3"/>
  <c r="F82" i="3"/>
  <c r="G82" i="3" s="1"/>
  <c r="H82" i="3" s="1"/>
  <c r="F81" i="3"/>
  <c r="G81" i="3" s="1"/>
  <c r="H81" i="3" s="1"/>
  <c r="F80" i="3"/>
  <c r="G80" i="3" s="1"/>
  <c r="F79" i="3"/>
  <c r="G79" i="3" s="1"/>
  <c r="F78" i="3"/>
  <c r="G78" i="3" s="1"/>
  <c r="F67" i="3"/>
  <c r="G67" i="3" s="1"/>
  <c r="F65" i="3"/>
  <c r="F64" i="3"/>
  <c r="G64" i="3" s="1"/>
  <c r="F63" i="3"/>
  <c r="F62" i="3"/>
  <c r="G62" i="3" s="1"/>
  <c r="F61" i="3"/>
  <c r="F60" i="3"/>
  <c r="G60" i="3" s="1"/>
  <c r="F59" i="3"/>
  <c r="F58" i="3"/>
  <c r="G58" i="3" s="1"/>
  <c r="F57" i="3"/>
  <c r="G57" i="3" s="1"/>
  <c r="F56" i="3"/>
  <c r="G56" i="3" s="1"/>
  <c r="F55" i="3"/>
  <c r="F54" i="3"/>
  <c r="G54" i="3" s="1"/>
  <c r="F53" i="3"/>
  <c r="G53" i="3" s="1"/>
  <c r="F52" i="3"/>
  <c r="G52" i="3" s="1"/>
  <c r="F51" i="3"/>
  <c r="F50" i="3"/>
  <c r="F49" i="3"/>
  <c r="F48" i="3"/>
  <c r="G48" i="3" s="1"/>
  <c r="F29" i="3"/>
  <c r="F28" i="3"/>
  <c r="G28" i="3" s="1"/>
  <c r="F27" i="3"/>
  <c r="F26" i="3"/>
  <c r="G26" i="3" s="1"/>
  <c r="F25" i="3"/>
  <c r="G25" i="3" s="1"/>
  <c r="H25" i="3" s="1"/>
  <c r="F24" i="3"/>
  <c r="F23" i="3"/>
  <c r="F22" i="3"/>
  <c r="F21" i="3"/>
  <c r="G21" i="3" s="1"/>
  <c r="F20" i="3"/>
  <c r="F19" i="3"/>
  <c r="F18" i="3"/>
  <c r="F16" i="3"/>
  <c r="F15" i="3"/>
  <c r="F14" i="3"/>
  <c r="I18" i="2"/>
  <c r="I17" i="2"/>
  <c r="I16" i="2"/>
  <c r="I15" i="2"/>
  <c r="I14" i="2"/>
  <c r="F42" i="10"/>
  <c r="F41" i="10"/>
  <c r="F36" i="10"/>
  <c r="F35" i="10"/>
  <c r="F30" i="10"/>
  <c r="F29" i="10"/>
  <c r="F24" i="10"/>
  <c r="F23" i="10"/>
  <c r="G51" i="3" l="1"/>
  <c r="H51" i="3" s="1"/>
  <c r="G29" i="3"/>
  <c r="H29" i="3" s="1"/>
  <c r="G63" i="3"/>
  <c r="H63" i="3" s="1"/>
  <c r="G83" i="3"/>
  <c r="H83" i="3" s="1"/>
  <c r="H53" i="3"/>
  <c r="G49" i="3"/>
  <c r="H49" i="3" s="1"/>
  <c r="G59" i="3"/>
  <c r="H59" i="3" s="1"/>
  <c r="G65" i="3"/>
  <c r="H65" i="3" s="1"/>
  <c r="G27" i="3"/>
  <c r="H27" i="3" s="1"/>
  <c r="G50" i="3"/>
  <c r="H50" i="3" s="1"/>
  <c r="G55" i="3"/>
  <c r="H55" i="3" s="1"/>
  <c r="G61" i="3"/>
  <c r="H61" i="3" s="1"/>
  <c r="G14" i="6"/>
  <c r="H14" i="6" s="1"/>
  <c r="H67" i="3"/>
  <c r="H57" i="3"/>
  <c r="H28" i="3"/>
  <c r="H54" i="3"/>
  <c r="H58" i="3"/>
  <c r="H62" i="3"/>
  <c r="H78" i="3"/>
  <c r="H60" i="3"/>
  <c r="G18" i="3"/>
  <c r="H18" i="3" s="1"/>
  <c r="G22" i="3"/>
  <c r="H22" i="3" s="1"/>
  <c r="H26" i="3"/>
  <c r="H48" i="3"/>
  <c r="H52" i="3"/>
  <c r="H56" i="3"/>
  <c r="H64" i="3"/>
  <c r="G19" i="3"/>
  <c r="H19" i="3" s="1"/>
  <c r="G23" i="3"/>
  <c r="H23" i="3" s="1"/>
  <c r="G15" i="3"/>
  <c r="H15" i="3" s="1"/>
  <c r="G20" i="3"/>
  <c r="H20" i="3" s="1"/>
  <c r="G24" i="3"/>
  <c r="H24" i="3" s="1"/>
  <c r="H21" i="3"/>
  <c r="G16" i="3"/>
  <c r="H16" i="3" s="1"/>
  <c r="H90" i="3"/>
  <c r="H89" i="3"/>
  <c r="H85" i="3"/>
  <c r="H96" i="3"/>
  <c r="H100" i="3"/>
  <c r="H93" i="3"/>
  <c r="H98" i="3"/>
  <c r="H92" i="3"/>
  <c r="H97" i="3"/>
  <c r="H94" i="3"/>
  <c r="H99" i="3"/>
  <c r="H95" i="3"/>
  <c r="H88" i="3"/>
  <c r="H80" i="3"/>
  <c r="H79" i="3"/>
  <c r="F101" i="3"/>
  <c r="G105" i="3" s="1"/>
  <c r="I19" i="2"/>
  <c r="G104" i="3" s="1"/>
  <c r="F20" i="10" s="1"/>
  <c r="H82" i="6"/>
  <c r="D109" i="5"/>
  <c r="F108" i="5"/>
  <c r="H108" i="5" s="1"/>
  <c r="F107" i="5"/>
  <c r="H107" i="5" s="1"/>
  <c r="F106" i="5"/>
  <c r="H106" i="5" s="1"/>
  <c r="F105" i="5"/>
  <c r="H105" i="5" s="1"/>
  <c r="F104" i="5"/>
  <c r="H104" i="5" s="1"/>
  <c r="F103" i="5"/>
  <c r="H103" i="5" s="1"/>
  <c r="F95" i="5"/>
  <c r="G95" i="5" s="1"/>
  <c r="H95" i="5" s="1"/>
  <c r="F94" i="5"/>
  <c r="G94" i="5" s="1"/>
  <c r="H94" i="5" s="1"/>
  <c r="F93" i="5"/>
  <c r="F92" i="5"/>
  <c r="F91" i="5"/>
  <c r="G91" i="5" s="1"/>
  <c r="H91" i="5" s="1"/>
  <c r="F90" i="5"/>
  <c r="G90" i="5" s="1"/>
  <c r="H90" i="5" s="1"/>
  <c r="F89" i="5"/>
  <c r="F88" i="5"/>
  <c r="F87" i="5"/>
  <c r="G87" i="5" s="1"/>
  <c r="H87" i="5" s="1"/>
  <c r="F86" i="5"/>
  <c r="G86" i="5" s="1"/>
  <c r="H86" i="5" s="1"/>
  <c r="F85" i="5"/>
  <c r="F84" i="5"/>
  <c r="F83" i="5"/>
  <c r="G83" i="5" s="1"/>
  <c r="H83" i="5" s="1"/>
  <c r="F82" i="5"/>
  <c r="G82" i="5" s="1"/>
  <c r="H82" i="5" s="1"/>
  <c r="F68" i="5"/>
  <c r="F66" i="5"/>
  <c r="F65" i="5"/>
  <c r="G65" i="5" s="1"/>
  <c r="H65" i="5" s="1"/>
  <c r="F64" i="5"/>
  <c r="G64" i="5" s="1"/>
  <c r="H64" i="5" s="1"/>
  <c r="F63" i="5"/>
  <c r="F62" i="5"/>
  <c r="F61" i="5"/>
  <c r="G61" i="5" s="1"/>
  <c r="H61" i="5" s="1"/>
  <c r="F60" i="5"/>
  <c r="G60" i="5" s="1"/>
  <c r="H60" i="5" s="1"/>
  <c r="F59" i="5"/>
  <c r="F58" i="5"/>
  <c r="F57" i="5"/>
  <c r="G57" i="5" s="1"/>
  <c r="H57" i="5" s="1"/>
  <c r="F56" i="5"/>
  <c r="G56" i="5" s="1"/>
  <c r="H56" i="5" s="1"/>
  <c r="F55" i="5"/>
  <c r="F54" i="5"/>
  <c r="F53" i="5"/>
  <c r="G53" i="5" s="1"/>
  <c r="H53" i="5" s="1"/>
  <c r="G52" i="5"/>
  <c r="H52" i="5" s="1"/>
  <c r="F52" i="5"/>
  <c r="F51" i="5"/>
  <c r="F50" i="5"/>
  <c r="F49" i="5"/>
  <c r="G49" i="5" s="1"/>
  <c r="H49" i="5" s="1"/>
  <c r="F48" i="5"/>
  <c r="G48" i="5" s="1"/>
  <c r="H48" i="5" s="1"/>
  <c r="F47" i="5"/>
  <c r="F46" i="5"/>
  <c r="F45" i="5"/>
  <c r="G45" i="5" s="1"/>
  <c r="F44" i="5"/>
  <c r="G44" i="5" s="1"/>
  <c r="H44" i="5" s="1"/>
  <c r="F43" i="5"/>
  <c r="F42" i="5"/>
  <c r="F41" i="5"/>
  <c r="G41" i="5" s="1"/>
  <c r="H41" i="5" s="1"/>
  <c r="F15" i="5"/>
  <c r="G15" i="5" s="1"/>
  <c r="H15" i="5" s="1"/>
  <c r="F14" i="5"/>
  <c r="G101" i="7"/>
  <c r="H101" i="7" s="1"/>
  <c r="I101" i="7" s="1"/>
  <c r="G100" i="7"/>
  <c r="G99" i="7"/>
  <c r="G98" i="7"/>
  <c r="H98" i="7" s="1"/>
  <c r="I98" i="7" s="1"/>
  <c r="G97" i="7"/>
  <c r="H97" i="7" s="1"/>
  <c r="I97" i="7" s="1"/>
  <c r="G96" i="7"/>
  <c r="G95" i="7"/>
  <c r="G72" i="7"/>
  <c r="H72" i="7" s="1"/>
  <c r="I72" i="7" s="1"/>
  <c r="G71" i="7"/>
  <c r="H71" i="7" s="1"/>
  <c r="I71" i="7" s="1"/>
  <c r="G70" i="7"/>
  <c r="G69" i="7"/>
  <c r="G68" i="7"/>
  <c r="H68" i="7" s="1"/>
  <c r="I68" i="7" s="1"/>
  <c r="G67" i="7"/>
  <c r="H67" i="7" s="1"/>
  <c r="I67" i="7" s="1"/>
  <c r="G66" i="7"/>
  <c r="G65" i="7"/>
  <c r="G64" i="7"/>
  <c r="H64" i="7" s="1"/>
  <c r="I64" i="7" s="1"/>
  <c r="G63" i="7"/>
  <c r="H63" i="7" s="1"/>
  <c r="I63" i="7" s="1"/>
  <c r="G62" i="7"/>
  <c r="G61" i="7"/>
  <c r="G60" i="7"/>
  <c r="H60" i="7" s="1"/>
  <c r="I60" i="7" s="1"/>
  <c r="G59" i="7"/>
  <c r="H59" i="7" s="1"/>
  <c r="I59" i="7" s="1"/>
  <c r="G58" i="7"/>
  <c r="G57" i="7"/>
  <c r="G56" i="7"/>
  <c r="H56" i="7" s="1"/>
  <c r="I56" i="7" s="1"/>
  <c r="G55" i="7"/>
  <c r="H55" i="7" s="1"/>
  <c r="I55" i="7" s="1"/>
  <c r="G54" i="7"/>
  <c r="G15" i="7"/>
  <c r="H15" i="7" s="1"/>
  <c r="E95" i="8"/>
  <c r="D95" i="8"/>
  <c r="C95" i="8"/>
  <c r="C103" i="8"/>
  <c r="F94" i="8"/>
  <c r="F93" i="8"/>
  <c r="F92" i="8"/>
  <c r="F91" i="8"/>
  <c r="W53" i="9"/>
  <c r="T53" i="9"/>
  <c r="Q53" i="9"/>
  <c r="N53" i="9"/>
  <c r="K53" i="9"/>
  <c r="H53" i="9"/>
  <c r="K136" i="11"/>
  <c r="J136" i="11"/>
  <c r="K131" i="11"/>
  <c r="J131" i="11"/>
  <c r="J41" i="11"/>
  <c r="G99" i="13"/>
  <c r="G98" i="13"/>
  <c r="G97" i="13"/>
  <c r="G96" i="13"/>
  <c r="E53" i="9"/>
  <c r="X10" i="9"/>
  <c r="D121" i="6"/>
  <c r="H120" i="6"/>
  <c r="H119" i="6"/>
  <c r="H118" i="6"/>
  <c r="H117" i="6"/>
  <c r="H116" i="6"/>
  <c r="H110" i="6"/>
  <c r="F108" i="6"/>
  <c r="F107" i="6"/>
  <c r="F106" i="6"/>
  <c r="G106" i="6" s="1"/>
  <c r="H106" i="6" s="1"/>
  <c r="F105" i="6"/>
  <c r="G105" i="6" s="1"/>
  <c r="H105" i="6" s="1"/>
  <c r="F104" i="6"/>
  <c r="F103" i="6"/>
  <c r="F102" i="6"/>
  <c r="G102" i="6" s="1"/>
  <c r="H102" i="6" s="1"/>
  <c r="F101" i="6"/>
  <c r="G101" i="6" s="1"/>
  <c r="H101" i="6" s="1"/>
  <c r="F100" i="6"/>
  <c r="F99" i="6"/>
  <c r="F98" i="6"/>
  <c r="G98" i="6" s="1"/>
  <c r="H98" i="6" s="1"/>
  <c r="F97" i="6"/>
  <c r="G97" i="6" s="1"/>
  <c r="H97" i="6" s="1"/>
  <c r="F96" i="6"/>
  <c r="G96" i="6" s="1"/>
  <c r="F83" i="6"/>
  <c r="G83" i="6" s="1"/>
  <c r="F80" i="6"/>
  <c r="G80" i="6" s="1"/>
  <c r="H80" i="6" s="1"/>
  <c r="F79" i="6"/>
  <c r="F78" i="6"/>
  <c r="F77" i="6"/>
  <c r="G77" i="6" s="1"/>
  <c r="H77" i="6" s="1"/>
  <c r="F76" i="6"/>
  <c r="G76" i="6" s="1"/>
  <c r="H76" i="6" s="1"/>
  <c r="F75" i="6"/>
  <c r="F74" i="6"/>
  <c r="F73" i="6"/>
  <c r="G73" i="6" s="1"/>
  <c r="H73" i="6" s="1"/>
  <c r="F72" i="6"/>
  <c r="G72" i="6" s="1"/>
  <c r="H72" i="6" s="1"/>
  <c r="F71" i="6"/>
  <c r="G71" i="6" s="1"/>
  <c r="F70" i="6"/>
  <c r="F69" i="6"/>
  <c r="G69" i="6" s="1"/>
  <c r="H69" i="6" s="1"/>
  <c r="F68" i="6"/>
  <c r="G68" i="6" s="1"/>
  <c r="H68" i="6" s="1"/>
  <c r="F67" i="6"/>
  <c r="F66" i="6"/>
  <c r="F65" i="6"/>
  <c r="G65" i="6" s="1"/>
  <c r="H65" i="6" s="1"/>
  <c r="F64" i="6"/>
  <c r="G64" i="6" s="1"/>
  <c r="H64" i="6" s="1"/>
  <c r="F63" i="6"/>
  <c r="F62" i="6"/>
  <c r="F61" i="6"/>
  <c r="G61" i="6" s="1"/>
  <c r="H61" i="6" s="1"/>
  <c r="F60" i="6"/>
  <c r="G60" i="6" s="1"/>
  <c r="H60" i="6" s="1"/>
  <c r="F59" i="6"/>
  <c r="G59" i="6" s="1"/>
  <c r="F58" i="6"/>
  <c r="F17" i="6"/>
  <c r="G17" i="6" s="1"/>
  <c r="H17" i="6" s="1"/>
  <c r="F16" i="6"/>
  <c r="G16" i="6" s="1"/>
  <c r="F15" i="6"/>
  <c r="D101" i="3"/>
  <c r="G14" i="3"/>
  <c r="H14" i="3" s="1"/>
  <c r="H95" i="7" l="1"/>
  <c r="G102" i="7"/>
  <c r="G105" i="7" s="1"/>
  <c r="F39" i="10" s="1"/>
  <c r="N136" i="11"/>
  <c r="H45" i="5"/>
  <c r="F10" i="10"/>
  <c r="G108" i="6"/>
  <c r="H108" i="6" s="1"/>
  <c r="G101" i="3"/>
  <c r="G106" i="3" s="1"/>
  <c r="G109" i="3" s="1"/>
  <c r="H101" i="3"/>
  <c r="F95" i="8"/>
  <c r="F121" i="6"/>
  <c r="F124" i="6" s="1"/>
  <c r="F33" i="10" s="1"/>
  <c r="G51" i="5"/>
  <c r="H51" i="5" s="1"/>
  <c r="G68" i="5"/>
  <c r="H68" i="5" s="1"/>
  <c r="G43" i="5"/>
  <c r="H43" i="5" s="1"/>
  <c r="G59" i="5"/>
  <c r="H59" i="5" s="1"/>
  <c r="G14" i="5"/>
  <c r="F109" i="5"/>
  <c r="F112" i="5" s="1"/>
  <c r="F27" i="10" s="1"/>
  <c r="G47" i="5"/>
  <c r="H47" i="5" s="1"/>
  <c r="G55" i="5"/>
  <c r="H55" i="5" s="1"/>
  <c r="G63" i="5"/>
  <c r="H63" i="5" s="1"/>
  <c r="G85" i="5"/>
  <c r="H85" i="5" s="1"/>
  <c r="G89" i="5"/>
  <c r="H89" i="5" s="1"/>
  <c r="G93" i="5"/>
  <c r="H93" i="5" s="1"/>
  <c r="G42" i="5"/>
  <c r="H42" i="5" s="1"/>
  <c r="G46" i="5"/>
  <c r="H46" i="5" s="1"/>
  <c r="G50" i="5"/>
  <c r="H50" i="5" s="1"/>
  <c r="G54" i="5"/>
  <c r="H54" i="5" s="1"/>
  <c r="G58" i="5"/>
  <c r="H58" i="5" s="1"/>
  <c r="G62" i="5"/>
  <c r="H62" i="5" s="1"/>
  <c r="G66" i="5"/>
  <c r="H66" i="5" s="1"/>
  <c r="G84" i="5"/>
  <c r="H84" i="5" s="1"/>
  <c r="G88" i="5"/>
  <c r="G92" i="5"/>
  <c r="H92" i="5" s="1"/>
  <c r="I15" i="7"/>
  <c r="H54" i="7"/>
  <c r="I54" i="7" s="1"/>
  <c r="H58" i="7"/>
  <c r="I58" i="7" s="1"/>
  <c r="H62" i="7"/>
  <c r="I62" i="7" s="1"/>
  <c r="H66" i="7"/>
  <c r="I66" i="7" s="1"/>
  <c r="H70" i="7"/>
  <c r="I70" i="7" s="1"/>
  <c r="H96" i="7"/>
  <c r="I96" i="7" s="1"/>
  <c r="H100" i="7"/>
  <c r="I100" i="7" s="1"/>
  <c r="H57" i="7"/>
  <c r="I57" i="7" s="1"/>
  <c r="H61" i="7"/>
  <c r="I61" i="7" s="1"/>
  <c r="H65" i="7"/>
  <c r="I65" i="7" s="1"/>
  <c r="H69" i="7"/>
  <c r="I69" i="7" s="1"/>
  <c r="I95" i="7"/>
  <c r="I102" i="7" s="1"/>
  <c r="H99" i="7"/>
  <c r="I99" i="7" s="1"/>
  <c r="X53" i="9"/>
  <c r="G63" i="6"/>
  <c r="H63" i="6" s="1"/>
  <c r="G67" i="6"/>
  <c r="H67" i="6" s="1"/>
  <c r="G75" i="6"/>
  <c r="H75" i="6" s="1"/>
  <c r="G79" i="6"/>
  <c r="H79" i="6" s="1"/>
  <c r="G100" i="6"/>
  <c r="H100" i="6" s="1"/>
  <c r="G104" i="6"/>
  <c r="H104" i="6" s="1"/>
  <c r="G15" i="6"/>
  <c r="H16" i="6"/>
  <c r="G58" i="6"/>
  <c r="H58" i="6" s="1"/>
  <c r="H59" i="6"/>
  <c r="G62" i="6"/>
  <c r="H62" i="6" s="1"/>
  <c r="G66" i="6"/>
  <c r="H66" i="6" s="1"/>
  <c r="G70" i="6"/>
  <c r="H70" i="6" s="1"/>
  <c r="H71" i="6"/>
  <c r="G74" i="6"/>
  <c r="H74" i="6" s="1"/>
  <c r="G78" i="6"/>
  <c r="H78" i="6" s="1"/>
  <c r="H83" i="6"/>
  <c r="H96" i="6"/>
  <c r="G99" i="6"/>
  <c r="H99" i="6" s="1"/>
  <c r="G103" i="6"/>
  <c r="H103" i="6" s="1"/>
  <c r="G107" i="6"/>
  <c r="H107" i="6" s="1"/>
  <c r="F21" i="10"/>
  <c r="O136" i="11" l="1"/>
  <c r="S136" i="11" s="1"/>
  <c r="T136" i="11" s="1"/>
  <c r="H88" i="5"/>
  <c r="G109" i="5"/>
  <c r="H102" i="7"/>
  <c r="G106" i="7" s="1"/>
  <c r="F40" i="10" s="1"/>
  <c r="G121" i="6"/>
  <c r="F125" i="6" s="1"/>
  <c r="F34" i="10" s="1"/>
  <c r="H15" i="6"/>
  <c r="H121" i="6" s="1"/>
  <c r="H14" i="5"/>
  <c r="K135" i="11"/>
  <c r="J135" i="11"/>
  <c r="K134" i="11"/>
  <c r="J134" i="11"/>
  <c r="K100" i="11"/>
  <c r="J100" i="11"/>
  <c r="K99" i="11"/>
  <c r="J99" i="11"/>
  <c r="H109" i="5" l="1"/>
  <c r="N135" i="11"/>
  <c r="N134" i="11"/>
  <c r="G109" i="7"/>
  <c r="F113" i="5"/>
  <c r="F28" i="10" s="1"/>
  <c r="F128" i="6"/>
  <c r="F22" i="10"/>
  <c r="F25" i="10" s="1"/>
  <c r="N100" i="11"/>
  <c r="N99" i="11"/>
  <c r="D46" i="10"/>
  <c r="O134" i="11" l="1"/>
  <c r="S134" i="11" s="1"/>
  <c r="T134" i="11"/>
  <c r="O135" i="11"/>
  <c r="S135" i="11" s="1"/>
  <c r="T135" i="11"/>
  <c r="O99" i="11"/>
  <c r="S99" i="11" s="1"/>
  <c r="T99" i="11"/>
  <c r="O100" i="11"/>
  <c r="S100" i="11" s="1"/>
  <c r="T100" i="11"/>
  <c r="F5" i="14"/>
  <c r="S6" i="11"/>
  <c r="T6" i="11" s="1"/>
  <c r="F116" i="5"/>
  <c r="K31" i="11"/>
  <c r="K32" i="11"/>
  <c r="K33" i="11"/>
  <c r="K34" i="11"/>
  <c r="K35" i="11"/>
  <c r="K36" i="11"/>
  <c r="K37" i="11"/>
  <c r="K38" i="11"/>
  <c r="K39" i="11"/>
  <c r="K40" i="11"/>
  <c r="K41" i="11"/>
  <c r="N41" i="11" s="1"/>
  <c r="K42" i="11"/>
  <c r="K43" i="11"/>
  <c r="K44" i="11"/>
  <c r="K45" i="11"/>
  <c r="K46" i="11"/>
  <c r="K47" i="11"/>
  <c r="K48" i="11"/>
  <c r="K49" i="11"/>
  <c r="K50" i="11"/>
  <c r="K51" i="11"/>
  <c r="K52" i="11"/>
  <c r="K53" i="11"/>
  <c r="K73" i="11"/>
  <c r="K74" i="11"/>
  <c r="K75" i="11"/>
  <c r="K82" i="11"/>
  <c r="K83" i="11"/>
  <c r="K84" i="11"/>
  <c r="K85" i="11"/>
  <c r="K86" i="11"/>
  <c r="K87" i="11"/>
  <c r="K88" i="11"/>
  <c r="K89" i="11"/>
  <c r="K90" i="11"/>
  <c r="K91" i="11"/>
  <c r="K92" i="11"/>
  <c r="K93" i="11"/>
  <c r="K94" i="11"/>
  <c r="K95" i="11"/>
  <c r="K96" i="11"/>
  <c r="K97" i="11"/>
  <c r="K98" i="11"/>
  <c r="O41" i="11" l="1"/>
  <c r="K101" i="11"/>
  <c r="M101" i="11" s="1"/>
  <c r="C17" i="14"/>
  <c r="F107" i="13"/>
  <c r="F105" i="13"/>
  <c r="G105" i="13" s="1"/>
  <c r="G10" i="13" l="1"/>
  <c r="G62" i="13"/>
  <c r="G63" i="13"/>
  <c r="G64" i="13"/>
  <c r="G65" i="13"/>
  <c r="G66" i="13"/>
  <c r="G67" i="13"/>
  <c r="G68" i="13"/>
  <c r="G69" i="13"/>
  <c r="G70" i="13"/>
  <c r="G71" i="13"/>
  <c r="G72" i="13"/>
  <c r="G73" i="13"/>
  <c r="G74" i="13"/>
  <c r="G87" i="13"/>
  <c r="G88" i="13"/>
  <c r="G89" i="13"/>
  <c r="G90" i="13"/>
  <c r="G91" i="13"/>
  <c r="G92" i="13"/>
  <c r="G93" i="13"/>
  <c r="G94" i="13"/>
  <c r="G95" i="13"/>
  <c r="G9" i="13"/>
  <c r="G107" i="13"/>
  <c r="G106" i="13"/>
  <c r="G108" i="13" l="1"/>
  <c r="S41" i="11" l="1"/>
  <c r="T41" i="11" s="1"/>
  <c r="O95" i="11"/>
  <c r="S95" i="11" s="1"/>
  <c r="K133" i="11"/>
  <c r="K132" i="11"/>
  <c r="K137" i="11" s="1"/>
  <c r="J133" i="11"/>
  <c r="J132" i="11"/>
  <c r="J31" i="11"/>
  <c r="J32" i="11"/>
  <c r="J33" i="11"/>
  <c r="J34" i="11"/>
  <c r="J35" i="11"/>
  <c r="J36" i="11"/>
  <c r="J37" i="11"/>
  <c r="J38" i="11"/>
  <c r="J39" i="11"/>
  <c r="J40" i="11"/>
  <c r="J42" i="11"/>
  <c r="J43" i="11"/>
  <c r="J44" i="11"/>
  <c r="N44" i="11" s="1"/>
  <c r="J45" i="11"/>
  <c r="N45" i="11" s="1"/>
  <c r="J46" i="11"/>
  <c r="J47" i="11"/>
  <c r="J48" i="11"/>
  <c r="J49" i="11"/>
  <c r="J50" i="11"/>
  <c r="J51" i="11"/>
  <c r="O51" i="11" s="1"/>
  <c r="S51" i="11" s="1"/>
  <c r="J52" i="11"/>
  <c r="J53" i="11"/>
  <c r="O53" i="11" s="1"/>
  <c r="S53" i="11" s="1"/>
  <c r="J73" i="11"/>
  <c r="J74" i="11"/>
  <c r="J75" i="11"/>
  <c r="J82" i="11"/>
  <c r="J83" i="11"/>
  <c r="J84" i="11"/>
  <c r="J85" i="11"/>
  <c r="J86" i="11"/>
  <c r="J87" i="11"/>
  <c r="J88" i="11"/>
  <c r="J89" i="11"/>
  <c r="J90" i="11"/>
  <c r="J91" i="11"/>
  <c r="J92" i="11"/>
  <c r="J93" i="11"/>
  <c r="J94" i="11"/>
  <c r="J96" i="11"/>
  <c r="J97" i="11"/>
  <c r="J98" i="11"/>
  <c r="G100" i="13"/>
  <c r="F12" i="10" s="1"/>
  <c r="A10" i="13"/>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O44" i="11" l="1"/>
  <c r="S44" i="11" s="1"/>
  <c r="T44" i="11"/>
  <c r="O45" i="11"/>
  <c r="S45" i="11" s="1"/>
  <c r="T45" i="11"/>
  <c r="J137" i="11"/>
  <c r="J101" i="11"/>
  <c r="N132" i="11"/>
  <c r="N133" i="11"/>
  <c r="N131" i="11"/>
  <c r="N32" i="11"/>
  <c r="N35" i="11"/>
  <c r="N31" i="11"/>
  <c r="N36" i="11"/>
  <c r="N38" i="11"/>
  <c r="N34" i="11"/>
  <c r="N37" i="11"/>
  <c r="N33" i="11"/>
  <c r="N94" i="11"/>
  <c r="N86" i="11"/>
  <c r="N82" i="11"/>
  <c r="N49" i="11"/>
  <c r="N40" i="11"/>
  <c r="N39" i="11"/>
  <c r="N90" i="11"/>
  <c r="N98" i="11"/>
  <c r="N93" i="11"/>
  <c r="N89" i="11"/>
  <c r="N85" i="11"/>
  <c r="N75" i="11"/>
  <c r="N52" i="11"/>
  <c r="N48" i="11"/>
  <c r="N97" i="11"/>
  <c r="N92" i="11"/>
  <c r="N88" i="11"/>
  <c r="N84" i="11"/>
  <c r="N74" i="11"/>
  <c r="N47" i="11"/>
  <c r="N43" i="11"/>
  <c r="N96" i="11"/>
  <c r="N91" i="11"/>
  <c r="N87" i="11"/>
  <c r="N83" i="11"/>
  <c r="N73" i="11"/>
  <c r="N50" i="11"/>
  <c r="N46" i="11"/>
  <c r="N42" i="11"/>
  <c r="O74" i="11" l="1"/>
  <c r="S74" i="11" s="1"/>
  <c r="T74" i="11"/>
  <c r="O90" i="11"/>
  <c r="S90" i="11" s="1"/>
  <c r="T90" i="11"/>
  <c r="O37" i="11"/>
  <c r="S37" i="11" s="1"/>
  <c r="T37" i="11"/>
  <c r="O133" i="11"/>
  <c r="S133" i="11" s="1"/>
  <c r="T133" i="11"/>
  <c r="O96" i="11"/>
  <c r="S96" i="11" s="1"/>
  <c r="T96" i="11"/>
  <c r="O48" i="11"/>
  <c r="S48" i="11" s="1"/>
  <c r="T48" i="11"/>
  <c r="O89" i="11"/>
  <c r="S89" i="11" s="1"/>
  <c r="T89" i="11"/>
  <c r="O39" i="11"/>
  <c r="S39" i="11" s="1"/>
  <c r="T39" i="11"/>
  <c r="O86" i="11"/>
  <c r="S86" i="11" s="1"/>
  <c r="T86" i="11"/>
  <c r="O34" i="11"/>
  <c r="S34" i="11" s="1"/>
  <c r="T34" i="11"/>
  <c r="O35" i="11"/>
  <c r="S35" i="11" s="1"/>
  <c r="T35" i="11" s="1"/>
  <c r="O132" i="11"/>
  <c r="S132" i="11" s="1"/>
  <c r="T132" i="11"/>
  <c r="O50" i="11"/>
  <c r="S50" i="11" s="1"/>
  <c r="T50" i="11"/>
  <c r="O97" i="11"/>
  <c r="S97" i="11" s="1"/>
  <c r="T97" i="11"/>
  <c r="O82" i="11"/>
  <c r="S82" i="11" s="1"/>
  <c r="T82" i="11"/>
  <c r="O84" i="11"/>
  <c r="S84" i="11" s="1"/>
  <c r="T84" i="11"/>
  <c r="O42" i="11"/>
  <c r="S42" i="11" s="1"/>
  <c r="T42" i="11" s="1"/>
  <c r="O83" i="11"/>
  <c r="S83" i="11" s="1"/>
  <c r="T83" i="11"/>
  <c r="O43" i="11"/>
  <c r="S43" i="11" s="1"/>
  <c r="T43" i="11" s="1"/>
  <c r="O88" i="11"/>
  <c r="S88" i="11" s="1"/>
  <c r="T88" i="11"/>
  <c r="O52" i="11"/>
  <c r="S52" i="11" s="1"/>
  <c r="T52" i="11" s="1"/>
  <c r="O93" i="11"/>
  <c r="S93" i="11" s="1"/>
  <c r="T93" i="11"/>
  <c r="O40" i="11"/>
  <c r="S40" i="11" s="1"/>
  <c r="T40" i="11" s="1"/>
  <c r="O94" i="11"/>
  <c r="S94" i="11" s="1"/>
  <c r="T94" i="11"/>
  <c r="O38" i="11"/>
  <c r="S38" i="11" s="1"/>
  <c r="T38" i="11" s="1"/>
  <c r="O32" i="11"/>
  <c r="S32" i="11" s="1"/>
  <c r="T32" i="11"/>
  <c r="O91" i="11"/>
  <c r="S91" i="11" s="1"/>
  <c r="T91" i="11" s="1"/>
  <c r="O85" i="11"/>
  <c r="S85" i="11" s="1"/>
  <c r="T85" i="11"/>
  <c r="O73" i="11"/>
  <c r="S73" i="11" s="1"/>
  <c r="T73" i="11"/>
  <c r="O46" i="11"/>
  <c r="S46" i="11" s="1"/>
  <c r="T46" i="11" s="1"/>
  <c r="O87" i="11"/>
  <c r="S87" i="11" s="1"/>
  <c r="T87" i="11"/>
  <c r="O47" i="11"/>
  <c r="S47" i="11" s="1"/>
  <c r="T47" i="11" s="1"/>
  <c r="O92" i="11"/>
  <c r="S92" i="11" s="1"/>
  <c r="T92" i="11"/>
  <c r="O75" i="11"/>
  <c r="S75" i="11" s="1"/>
  <c r="T75" i="11" s="1"/>
  <c r="O98" i="11"/>
  <c r="S98" i="11" s="1"/>
  <c r="T98" i="11"/>
  <c r="O49" i="11"/>
  <c r="S49" i="11" s="1"/>
  <c r="T49" i="11" s="1"/>
  <c r="O33" i="11"/>
  <c r="S33" i="11" s="1"/>
  <c r="T33" i="11"/>
  <c r="O36" i="11"/>
  <c r="S36" i="11" s="1"/>
  <c r="T36" i="11" s="1"/>
  <c r="N101" i="11"/>
  <c r="N137" i="11"/>
  <c r="M137" i="11"/>
  <c r="O131" i="11"/>
  <c r="O137" i="11" s="1"/>
  <c r="O31" i="11"/>
  <c r="B6" i="1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82" i="11" s="1"/>
  <c r="B83" i="11" s="1"/>
  <c r="B84" i="11" s="1"/>
  <c r="B85" i="11" s="1"/>
  <c r="B86" i="11" s="1"/>
  <c r="B87" i="11" s="1"/>
  <c r="B88" i="11" s="1"/>
  <c r="B89" i="11" s="1"/>
  <c r="B90" i="11" s="1"/>
  <c r="B91" i="11" s="1"/>
  <c r="B92" i="11" s="1"/>
  <c r="B93" i="11" s="1"/>
  <c r="B94" i="11" s="1"/>
  <c r="B95" i="11" s="1"/>
  <c r="B96" i="11" s="1"/>
  <c r="B97" i="11" s="1"/>
  <c r="B98" i="11" s="1"/>
  <c r="B99" i="11" s="1"/>
  <c r="B100" i="11" s="1"/>
  <c r="O101" i="11" l="1"/>
  <c r="S31" i="11"/>
  <c r="S131" i="11"/>
  <c r="S137" i="11" l="1"/>
  <c r="T131" i="11"/>
  <c r="T137" i="11" s="1"/>
  <c r="L43" i="10" s="1"/>
  <c r="S101" i="11"/>
  <c r="T101" i="11" s="1"/>
  <c r="L41" i="10" s="1"/>
  <c r="T31" i="11"/>
  <c r="F43" i="10"/>
  <c r="T138" i="11" l="1"/>
  <c r="F11" i="10" s="1"/>
  <c r="F17" i="10" s="1"/>
  <c r="F9" i="14" s="1"/>
  <c r="E29" i="14" s="1"/>
  <c r="E31" i="14" s="1"/>
  <c r="F31" i="10"/>
  <c r="F37" i="10"/>
  <c r="F6" i="14" l="1"/>
  <c r="F44" i="10"/>
  <c r="G17" i="14" l="1"/>
  <c r="F7" i="14"/>
  <c r="E25" i="14" l="1"/>
  <c r="E21" i="14"/>
</calcChain>
</file>

<file path=xl/sharedStrings.xml><?xml version="1.0" encoding="utf-8"?>
<sst xmlns="http://schemas.openxmlformats.org/spreadsheetml/2006/main" count="360" uniqueCount="246">
  <si>
    <t>Total Food Costs</t>
  </si>
  <si>
    <t>Breakfast</t>
  </si>
  <si>
    <t>Lunch</t>
  </si>
  <si>
    <t>Dinner</t>
  </si>
  <si>
    <t># of Meals</t>
  </si>
  <si>
    <t>Total Amount</t>
  </si>
  <si>
    <t>Facility Name:</t>
  </si>
  <si>
    <t>Employee Name</t>
  </si>
  <si>
    <t>Salaries</t>
  </si>
  <si>
    <t>Hourly 
Rate</t>
  </si>
  <si>
    <t xml:space="preserve"> X52 
weeks</t>
  </si>
  <si>
    <t>=Total Personnel Costs per Person</t>
  </si>
  <si>
    <t>+ $ Fringe</t>
  </si>
  <si>
    <t>Total Salary Costs</t>
  </si>
  <si>
    <t>Total Fringe Benefits</t>
  </si>
  <si>
    <t>Number of Participants</t>
  </si>
  <si>
    <t>Name of Employee/Position</t>
  </si>
  <si>
    <t>Administration</t>
  </si>
  <si>
    <t>Sunday</t>
  </si>
  <si>
    <t>Monday</t>
  </si>
  <si>
    <t>Tuesday</t>
  </si>
  <si>
    <t>Wednesday</t>
  </si>
  <si>
    <t>Thursday</t>
  </si>
  <si>
    <t>Friday</t>
  </si>
  <si>
    <t>Saturday</t>
  </si>
  <si>
    <t>Name</t>
  </si>
  <si>
    <t>Start</t>
  </si>
  <si>
    <t>End</t>
  </si>
  <si>
    <t>Total 
Hours</t>
  </si>
  <si>
    <t>x # of days</t>
  </si>
  <si>
    <t>Lunch (2)</t>
  </si>
  <si>
    <t>Dinner (2)</t>
  </si>
  <si>
    <r>
      <t>Total Supplies</t>
    </r>
    <r>
      <rPr>
        <b/>
        <sz val="10"/>
        <rFont val="Arial"/>
        <family val="2"/>
      </rPr>
      <t xml:space="preserve"> *detail</t>
    </r>
  </si>
  <si>
    <r>
      <t xml:space="preserve">Total Other Allowable Costs </t>
    </r>
    <r>
      <rPr>
        <b/>
        <sz val="10"/>
        <rFont val="Arial"/>
        <family val="2"/>
      </rPr>
      <t>*detail</t>
    </r>
  </si>
  <si>
    <r>
      <t xml:space="preserve">Total Supplies </t>
    </r>
    <r>
      <rPr>
        <b/>
        <sz val="10"/>
        <rFont val="Arial"/>
        <family val="2"/>
      </rPr>
      <t>*detail</t>
    </r>
  </si>
  <si>
    <r>
      <t>Total Other Allowable Costs</t>
    </r>
    <r>
      <rPr>
        <b/>
        <sz val="10"/>
        <rFont val="Arial"/>
        <family val="2"/>
      </rPr>
      <t xml:space="preserve"> *detail</t>
    </r>
  </si>
  <si>
    <r>
      <t xml:space="preserve"> FOOD COSTS</t>
    </r>
    <r>
      <rPr>
        <sz val="10"/>
        <rFont val="Arial"/>
        <family val="2"/>
      </rPr>
      <t xml:space="preserve">
Provide the costs of all meals (weekdays, weekends, etc.) as follows:</t>
    </r>
  </si>
  <si>
    <t xml:space="preserve">SP
</t>
  </si>
  <si>
    <t>I. Revenues:</t>
  </si>
  <si>
    <t xml:space="preserve">     Department of Aging Subsidy</t>
  </si>
  <si>
    <t>Total Revenue</t>
  </si>
  <si>
    <t>II.  Expenditures</t>
  </si>
  <si>
    <t xml:space="preserve">     A.  Food Service </t>
  </si>
  <si>
    <t xml:space="preserve">          </t>
  </si>
  <si>
    <t xml:space="preserve">    C.  Personal Assistance:</t>
  </si>
  <si>
    <t>Total Personal Asst. Costs</t>
  </si>
  <si>
    <t xml:space="preserve">    D.  Service Management:</t>
  </si>
  <si>
    <t>Total Service Management Costs</t>
  </si>
  <si>
    <t>Total Expenditures</t>
  </si>
  <si>
    <t># of Standard Pkg. Participants =</t>
  </si>
  <si>
    <t>Personal Information</t>
  </si>
  <si>
    <t>Assets</t>
  </si>
  <si>
    <t>Allowable Deductions</t>
  </si>
  <si>
    <t>Monthly Fees</t>
  </si>
  <si>
    <t>APT #</t>
  </si>
  <si>
    <t>NAME OF RESIDENT</t>
  </si>
  <si>
    <t>Age</t>
  </si>
  <si>
    <t>Total 
Assets</t>
  </si>
  <si>
    <t>Property 
Assets</t>
  </si>
  <si>
    <t>Other 
Assets</t>
  </si>
  <si>
    <t>Annual 
Gross 
Income</t>
  </si>
  <si>
    <t>Final
Adjusted
Monthly
Gross
Income</t>
  </si>
  <si>
    <t>Rent 
TTP</t>
  </si>
  <si>
    <t>Utility 
Allow-
ance</t>
  </si>
  <si>
    <t>Total
Deductions</t>
  </si>
  <si>
    <t>Client 
Payment</t>
  </si>
  <si>
    <t>CHS 
Subsidy</t>
  </si>
  <si>
    <t>SINGLES</t>
  </si>
  <si>
    <t>II A</t>
  </si>
  <si>
    <t>II B</t>
  </si>
  <si>
    <t>II C</t>
  </si>
  <si>
    <t>II D1</t>
  </si>
  <si>
    <t>II D2</t>
  </si>
  <si>
    <t>II D4</t>
  </si>
  <si>
    <t>II D5</t>
  </si>
  <si>
    <t>II D6</t>
  </si>
  <si>
    <t>II E&amp;III B</t>
  </si>
  <si>
    <t>III C</t>
  </si>
  <si>
    <t>Couples</t>
  </si>
  <si>
    <t>$35,587 max</t>
  </si>
  <si>
    <t xml:space="preserve"> VALUE   NOT   CONSIDERED  IN YEAR  ONE FOR SUBSIDY   ELIGIBILITY.</t>
  </si>
  <si>
    <t>Personal Allowance plus</t>
  </si>
  <si>
    <t xml:space="preserve">$30 meal allowance if </t>
  </si>
  <si>
    <t>2-meal program</t>
  </si>
  <si>
    <t xml:space="preserve">         i. Food Costs</t>
  </si>
  <si>
    <t xml:space="preserve">         iii. Fringe Benefits</t>
  </si>
  <si>
    <r>
      <t xml:space="preserve">          v. All other allowable costs </t>
    </r>
    <r>
      <rPr>
        <b/>
        <sz val="10"/>
        <rFont val="Arial"/>
        <family val="2"/>
      </rPr>
      <t>(*detail expenses)</t>
    </r>
  </si>
  <si>
    <r>
      <t xml:space="preserve">         iv.  All other allowable costs </t>
    </r>
    <r>
      <rPr>
        <b/>
        <sz val="10"/>
        <rFont val="Arial"/>
        <family val="2"/>
      </rPr>
      <t>(*detail expenses)</t>
    </r>
  </si>
  <si>
    <r>
      <t xml:space="preserve">         iii. Supplies </t>
    </r>
    <r>
      <rPr>
        <b/>
        <sz val="10"/>
        <rFont val="Arial"/>
        <family val="2"/>
      </rPr>
      <t>(*detail expenses)</t>
    </r>
  </si>
  <si>
    <t xml:space="preserve">         ii. Fringe Benefits</t>
  </si>
  <si>
    <t xml:space="preserve">     B.  Housekeeping/Laundry:</t>
  </si>
  <si>
    <t>Submitted by:</t>
  </si>
  <si>
    <t>Date:</t>
  </si>
  <si>
    <t>Authorized Signature:</t>
  </si>
  <si>
    <t>Printed Name and Title:</t>
  </si>
  <si>
    <t xml:space="preserve">FEIN: </t>
  </si>
  <si>
    <t>Contact Information of Signatory:</t>
  </si>
  <si>
    <t>Telephone:</t>
  </si>
  <si>
    <t>Email:</t>
  </si>
  <si>
    <t xml:space="preserve">Individual Fee $660 - LUK $690-DeP/JOA   </t>
  </si>
  <si>
    <t>Couple Fee $1,050-LIK $1,1150</t>
  </si>
  <si>
    <t>Participant Name</t>
  </si>
  <si>
    <t>A</t>
  </si>
  <si>
    <t>MA</t>
  </si>
  <si>
    <t>B</t>
  </si>
  <si>
    <t>RV</t>
  </si>
  <si>
    <t>C</t>
  </si>
  <si>
    <t>LB</t>
  </si>
  <si>
    <t>Special Meals</t>
  </si>
  <si>
    <t>Note:</t>
  </si>
  <si>
    <t xml:space="preserve"> X 52 
weeks</t>
  </si>
  <si>
    <t>Note: This form should reflect the scheduled hours for each CHSP staff person in a given week.  If a bi-weekly schedule is used, submit a weekly work schedule for each week.</t>
  </si>
  <si>
    <t xml:space="preserve">Facility Name:   </t>
  </si>
  <si>
    <t xml:space="preserve">Complete the chart below. </t>
  </si>
  <si>
    <t>Annual Fee</t>
  </si>
  <si>
    <t>Examples: A, B, C</t>
  </si>
  <si>
    <t>Month</t>
  </si>
  <si>
    <t>13A</t>
  </si>
  <si>
    <t>Dr. Transport</t>
  </si>
  <si>
    <t>Hour</t>
  </si>
  <si>
    <t>Description (hours, days, weeks or months)</t>
  </si>
  <si>
    <t xml:space="preserve"> # of hours, days, weeks or months per Year</t>
  </si>
  <si>
    <t>Total Hours per Week</t>
  </si>
  <si>
    <t>*On a separate page, identify and justify, in detail, the costs allocated to Housekeeping/Laundry, such as supplies and other allowable costs.</t>
  </si>
  <si>
    <t>Complete the chart below.</t>
  </si>
  <si>
    <t>*On a separate page, identify and justify, in detail, the costs allocated to Personal Assistance, such as supplies and other allowable costs.</t>
  </si>
  <si>
    <t>Complete the chart below.  Insert SP to the left of any staff who are Senior Participants.</t>
  </si>
  <si>
    <t>Total Housekeeping/Laundry Costs</t>
  </si>
  <si>
    <t>*On a separate page, identify and justify, in detail, the costs allocated to Food Service, such as supplies and other allowable costs.</t>
  </si>
  <si>
    <t>Cost Per hour, day, week or month</t>
  </si>
  <si>
    <t>Program Variation</t>
  </si>
  <si>
    <t>X Food Cost per Meal (including Value of In-Kind Meal Donations)*</t>
  </si>
  <si>
    <t>*In-Kind Meals are any meals donated by Area Agencies on Aging (AAAs).</t>
  </si>
  <si>
    <t xml:space="preserve">     Revenue from AAAs including In-Kind Donations *</t>
  </si>
  <si>
    <r>
      <t xml:space="preserve">     Other Programs </t>
    </r>
    <r>
      <rPr>
        <b/>
        <sz val="10"/>
        <rFont val="Arial"/>
        <family val="2"/>
      </rPr>
      <t>*</t>
    </r>
  </si>
  <si>
    <t>*detail sources &amp; calculations</t>
  </si>
  <si>
    <t>Annual Amount</t>
  </si>
  <si>
    <t xml:space="preserve">Provider Name: </t>
  </si>
  <si>
    <t xml:space="preserve">     Revenue from Program Variations</t>
  </si>
  <si>
    <t xml:space="preserve">         ii.  Salary Costs</t>
  </si>
  <si>
    <t xml:space="preserve">         i. Salary Costs</t>
  </si>
  <si>
    <t xml:space="preserve">         i. Salay Costs</t>
  </si>
  <si>
    <t>Applicant Full Legal Name:</t>
  </si>
  <si>
    <t>Applicant Address:</t>
  </si>
  <si>
    <t>MDOA  Standard Congregate Housing Services Program</t>
  </si>
  <si>
    <t>Peronal. Allowance. Plus $30 Meal All.</t>
  </si>
  <si>
    <t>Total Projected Revenue</t>
  </si>
  <si>
    <r>
      <t>MD</t>
    </r>
    <r>
      <rPr>
        <b/>
        <sz val="10"/>
        <rFont val="Arial"/>
        <family val="2"/>
      </rPr>
      <t>O</t>
    </r>
    <r>
      <rPr>
        <b/>
        <sz val="12"/>
        <rFont val="Arial"/>
        <family val="2"/>
      </rPr>
      <t>A STANDARD  CONGREGATE HOUSING SERVICES PROGRAM</t>
    </r>
  </si>
  <si>
    <r>
      <t>MD</t>
    </r>
    <r>
      <rPr>
        <b/>
        <sz val="14"/>
        <rFont val="Arial"/>
        <family val="2"/>
      </rPr>
      <t>O</t>
    </r>
    <r>
      <rPr>
        <b/>
        <sz val="16"/>
        <rFont val="Arial"/>
        <family val="2"/>
      </rPr>
      <t>A  Standard Congregate Housing Services Program</t>
    </r>
  </si>
  <si>
    <t xml:space="preserve">     Payments from Participants</t>
  </si>
  <si>
    <r>
      <t xml:space="preserve">     Federal Programs</t>
    </r>
    <r>
      <rPr>
        <b/>
        <sz val="10"/>
        <rFont val="Arial"/>
        <family val="2"/>
      </rPr>
      <t>*</t>
    </r>
  </si>
  <si>
    <r>
      <t xml:space="preserve">     Other contributions (e.g., charitable) </t>
    </r>
    <r>
      <rPr>
        <b/>
        <sz val="10"/>
        <rFont val="Arial"/>
        <family val="2"/>
      </rPr>
      <t>*</t>
    </r>
  </si>
  <si>
    <t>Total Food Service Costs on this page must equal the corresponding Food Service Cost line of section  IIA of the Budget Page.</t>
  </si>
  <si>
    <t>Total Housekeeping/Laundry Costs on this page must equal the corresponding Personal Assistance/Housekeeping/Laundry Cost line of section IIB of the Budget Page.</t>
  </si>
  <si>
    <t>Total Service Management Costs on this page must equal the corresponding Service Management Cost line of section IID of the Budget Page.</t>
  </si>
  <si>
    <r>
      <t xml:space="preserve">         iv.  Supplies </t>
    </r>
    <r>
      <rPr>
        <b/>
        <sz val="10"/>
        <rFont val="Arial"/>
        <family val="2"/>
      </rPr>
      <t>(*detail expenses)</t>
    </r>
  </si>
  <si>
    <t>*hours must agree to the total hours/week on the Stafing Pattern budget page.</t>
  </si>
  <si>
    <t xml:space="preserve">*Monthly fee for couples </t>
  </si>
  <si>
    <t>Number of Couples (count each person as one)</t>
  </si>
  <si>
    <t>Number of Individuals (column B)</t>
  </si>
  <si>
    <t>Basis for calculating fringe benefits:  in general, what percentage of wages represent your agency's fringe benefits?</t>
  </si>
  <si>
    <t>FULL-TIME</t>
  </si>
  <si>
    <t>PART-TIME</t>
  </si>
  <si>
    <t>*X hours per 
week</t>
  </si>
  <si>
    <t>= Total Personnel Costs per Person</t>
  </si>
  <si>
    <t>PART-TIME STAFF ONLY</t>
  </si>
  <si>
    <t>*hours must agree to Food Service Hours/Week on the Staffing Pattern budget page.</t>
  </si>
  <si>
    <t>Budget Sheet IIA Total</t>
  </si>
  <si>
    <t>MDoA STANDARD CONGREGATE HOUSING SERVICES PROGRAM</t>
  </si>
  <si>
    <t>FULL-TIME FRINGE</t>
  </si>
  <si>
    <t>PART-TIME FRINGE</t>
  </si>
  <si>
    <t>*X Hours per 
week</t>
  </si>
  <si>
    <t>FULL-TIME STAFF ONLY</t>
  </si>
  <si>
    <t xml:space="preserve">*(hours must agree to Housekeeping,/Pesonal Srvs/Laundry on Staffing Pattern budget page. </t>
  </si>
  <si>
    <t>Budget Sheet IIB Total</t>
  </si>
  <si>
    <t>Complete the chart below.  Insert SP the left of any staff who are Senior Participants</t>
  </si>
  <si>
    <t>MDOA Standard Congregate Housing Services Program</t>
  </si>
  <si>
    <t xml:space="preserve">Total </t>
  </si>
  <si>
    <r>
      <t xml:space="preserve"> </t>
    </r>
    <r>
      <rPr>
        <b/>
        <u/>
        <sz val="14"/>
        <rFont val="Arial"/>
        <family val="2"/>
      </rPr>
      <t>Staffing Pattern</t>
    </r>
    <r>
      <rPr>
        <b/>
        <sz val="14"/>
        <rFont val="Arial"/>
        <family val="2"/>
      </rPr>
      <t xml:space="preserve"> Worksheet </t>
    </r>
  </si>
  <si>
    <t xml:space="preserve">Food Service Hours/Week </t>
  </si>
  <si>
    <t xml:space="preserve">*Housekeeping/ Personal Svc/ Laundry Hours/Week </t>
  </si>
  <si>
    <t>Program Variations Hours/Week</t>
  </si>
  <si>
    <t>Total Hours/Week</t>
  </si>
  <si>
    <t>Relief Staff</t>
  </si>
  <si>
    <t>Total</t>
  </si>
  <si>
    <t>Hours/Week</t>
  </si>
  <si>
    <t>The total hours for each category must equal the total hours for each corresponding category's worksheet.</t>
  </si>
  <si>
    <t>Other:</t>
  </si>
  <si>
    <t>Vacant:</t>
  </si>
  <si>
    <t>Holiday Pay</t>
  </si>
  <si>
    <t>*(hours must agree to the administration hours on the Staffing Pattern budget page.</t>
  </si>
  <si>
    <t>Budget Sheet IIC Total</t>
  </si>
  <si>
    <t>*On a separate page, identify and justify, in detail,  the costs allocated to Service Management, such as supplies and other allowable costs, including AIM Licensing.</t>
  </si>
  <si>
    <t>Total Food Costs on this page must equal the corresponding Food Costs line of section IIA of the Budget Page. In the calculations of the Food Costs, be sure to include costs for special meals, such as holiday meals.</t>
  </si>
  <si>
    <t>Total Personal Assistance on this page must equal the corresponding Personal Assistance Costs line of section IIC of the Budget Page.</t>
  </si>
  <si>
    <t xml:space="preserve">*Monthly fee for individuals </t>
  </si>
  <si>
    <r>
      <t xml:space="preserve">RELIEF STAFF </t>
    </r>
    <r>
      <rPr>
        <b/>
        <i/>
        <sz val="10"/>
        <color rgb="FFFF0000"/>
        <rFont val="Arial"/>
        <family val="2"/>
      </rPr>
      <t>(please enter fringe &amp; formula for relief staff - i.e. $ column * %)</t>
    </r>
  </si>
  <si>
    <r>
      <t xml:space="preserve">HOLIDAY PAY </t>
    </r>
    <r>
      <rPr>
        <b/>
        <sz val="10"/>
        <color rgb="FFFF0000"/>
        <rFont val="Arial"/>
        <family val="2"/>
      </rPr>
      <t>(</t>
    </r>
    <r>
      <rPr>
        <b/>
        <i/>
        <sz val="10"/>
        <color rgb="FFFF0000"/>
        <rFont val="Arial"/>
        <family val="2"/>
      </rPr>
      <t>please enter fringe &amp; formula for holiday pay - i.e. $ column * %</t>
    </r>
    <r>
      <rPr>
        <b/>
        <sz val="10"/>
        <color rgb="FFFF0000"/>
        <rFont val="Arial"/>
        <family val="2"/>
      </rPr>
      <t xml:space="preserve">) </t>
    </r>
  </si>
  <si>
    <r>
      <t xml:space="preserve">Holiday Pay </t>
    </r>
    <r>
      <rPr>
        <b/>
        <sz val="10"/>
        <color rgb="FFFF0000"/>
        <rFont val="Arial"/>
        <family val="2"/>
      </rPr>
      <t>(</t>
    </r>
    <r>
      <rPr>
        <b/>
        <i/>
        <sz val="10"/>
        <color rgb="FFFF0000"/>
        <rFont val="Arial"/>
        <family val="2"/>
      </rPr>
      <t>please enter fringe &amp; formula for holiday pay - i.e. $ column * %</t>
    </r>
    <r>
      <rPr>
        <b/>
        <sz val="10"/>
        <color rgb="FFFF0000"/>
        <rFont val="Arial"/>
        <family val="2"/>
      </rPr>
      <t xml:space="preserve">) </t>
    </r>
  </si>
  <si>
    <r>
      <t>Holiday Pay</t>
    </r>
    <r>
      <rPr>
        <b/>
        <sz val="10"/>
        <color rgb="FFFF0000"/>
        <rFont val="Arial"/>
        <family val="2"/>
      </rPr>
      <t xml:space="preserve"> (</t>
    </r>
    <r>
      <rPr>
        <b/>
        <i/>
        <sz val="10"/>
        <color rgb="FFFF0000"/>
        <rFont val="Arial"/>
        <family val="2"/>
      </rPr>
      <t>please enter fringe &amp; formula for holiday pay - i.e. $ column * %</t>
    </r>
    <r>
      <rPr>
        <b/>
        <sz val="10"/>
        <color rgb="FFFF0000"/>
        <rFont val="Arial"/>
        <family val="2"/>
      </rPr>
      <t xml:space="preserve">) </t>
    </r>
  </si>
  <si>
    <t>Standard Congrgate Housing</t>
  </si>
  <si>
    <t xml:space="preserve">Monthly Fee Formula </t>
  </si>
  <si>
    <t>F=</t>
  </si>
  <si>
    <t>S=</t>
  </si>
  <si>
    <t>Total Non-Food Costs</t>
  </si>
  <si>
    <t>T=</t>
  </si>
  <si>
    <t>F + S</t>
  </si>
  <si>
    <t>OM=</t>
  </si>
  <si>
    <t>Outside revenue (Other than MDOA or Monthly Fee amounts)</t>
  </si>
  <si>
    <t>Ns=</t>
  </si>
  <si>
    <t># of Singles</t>
  </si>
  <si>
    <t>Nc=</t>
  </si>
  <si>
    <t># of Couples</t>
  </si>
  <si>
    <t xml:space="preserve">N= </t>
  </si>
  <si>
    <t># of Partipants</t>
  </si>
  <si>
    <t>Ns + 2Nc</t>
  </si>
  <si>
    <t>f = F/N =</t>
  </si>
  <si>
    <t>w = S/Ns + 1.5 x Nc =</t>
  </si>
  <si>
    <t>Singles Monthly fee</t>
  </si>
  <si>
    <t xml:space="preserve">(f+w/12 </t>
  </si>
  <si>
    <t>- (OM/12) x</t>
  </si>
  <si>
    <t>(f + w)/T) =</t>
  </si>
  <si>
    <t>Couples Monthly fee</t>
  </si>
  <si>
    <t>((2f +1.5w)/12)</t>
  </si>
  <si>
    <t>(2f + 1.5w)/T)=)</t>
  </si>
  <si>
    <t>OM =Outside revenue</t>
  </si>
  <si>
    <t>Balance to be collected from MDOA and Particpants</t>
  </si>
  <si>
    <t>Service Manage</t>
  </si>
  <si>
    <t>Total Revenues</t>
  </si>
  <si>
    <t>T = Revenue</t>
  </si>
  <si>
    <t>Housekeeping/Laundry</t>
  </si>
  <si>
    <t xml:space="preserve">Personal Assistance </t>
  </si>
  <si>
    <r>
      <t>Participant Roster Subsidy Co-Pay Calculator - [</t>
    </r>
    <r>
      <rPr>
        <b/>
        <sz val="14"/>
        <color rgb="FFFF0000"/>
        <rFont val="Arial"/>
        <family val="2"/>
      </rPr>
      <t>Insert Facility Name Here</t>
    </r>
    <r>
      <rPr>
        <b/>
        <sz val="14"/>
        <rFont val="Arial"/>
        <family val="2"/>
      </rPr>
      <t>]</t>
    </r>
  </si>
  <si>
    <t>*$3,324.00
Monthly 
Gross 
Income</t>
  </si>
  <si>
    <t xml:space="preserve">3% of annual gross income -medical deduction not allowed </t>
  </si>
  <si>
    <t xml:space="preserve">Total monthly  medical deductions  allowed </t>
  </si>
  <si>
    <t>Actual annual
Medical
Deductions</t>
  </si>
  <si>
    <t>Budget Page for Fiscal Year 2023</t>
  </si>
  <si>
    <r>
      <t xml:space="preserve">Food Service:  Worksheet for Calculating </t>
    </r>
    <r>
      <rPr>
        <b/>
        <u/>
        <sz val="12"/>
        <rFont val="Arial"/>
        <family val="2"/>
      </rPr>
      <t>Food Costs</t>
    </r>
    <r>
      <rPr>
        <b/>
        <sz val="12"/>
        <rFont val="Arial"/>
        <family val="2"/>
      </rPr>
      <t xml:space="preserve"> per Facility FY '23</t>
    </r>
  </si>
  <si>
    <r>
      <rPr>
        <b/>
        <u/>
        <sz val="14"/>
        <rFont val="Arial"/>
        <family val="2"/>
      </rPr>
      <t>Food Services:</t>
    </r>
    <r>
      <rPr>
        <b/>
        <sz val="14"/>
        <rFont val="Arial"/>
        <family val="2"/>
      </rPr>
      <t xml:space="preserve"> Personnel Costs/Fringe Benefits FY '23</t>
    </r>
  </si>
  <si>
    <t xml:space="preserve"> (Personnel Costs/Fringe Benefits) FY '23</t>
  </si>
  <si>
    <r>
      <rPr>
        <b/>
        <u/>
        <sz val="14"/>
        <rFont val="Arial"/>
        <family val="2"/>
      </rPr>
      <t>Service Management</t>
    </r>
    <r>
      <rPr>
        <b/>
        <sz val="14"/>
        <rFont val="Arial"/>
        <family val="2"/>
      </rPr>
      <t xml:space="preserve"> (Personnel costs/Fringe Benefits) FY '23</t>
    </r>
  </si>
  <si>
    <t>for all Standard Sevices Variations FY '23</t>
  </si>
  <si>
    <r>
      <rPr>
        <b/>
        <u/>
        <sz val="14"/>
        <rFont val="Arial"/>
        <family val="2"/>
      </rPr>
      <t xml:space="preserve">Weekly Work Schedule </t>
    </r>
    <r>
      <rPr>
        <b/>
        <sz val="14"/>
        <rFont val="Arial"/>
        <family val="2"/>
      </rPr>
      <t>for All Packages and Program Variations  FY '23</t>
    </r>
  </si>
  <si>
    <r>
      <t>*</t>
    </r>
    <r>
      <rPr>
        <b/>
        <sz val="16"/>
        <rFont val="Arial"/>
        <family val="2"/>
      </rPr>
      <t xml:space="preserve"> Income </t>
    </r>
    <r>
      <rPr>
        <sz val="18"/>
        <rFont val="Arial"/>
        <family val="2"/>
      </rPr>
      <t>Subject to change July 1, 2022</t>
    </r>
  </si>
  <si>
    <r>
      <rPr>
        <b/>
        <u/>
        <sz val="16"/>
        <rFont val="Arial"/>
        <family val="2"/>
      </rPr>
      <t>Program Variations Revenue</t>
    </r>
    <r>
      <rPr>
        <b/>
        <sz val="16"/>
        <rFont val="Arial"/>
        <family val="2"/>
      </rPr>
      <t xml:space="preserve"> Calculator  FY'23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</si>
</sst>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0_);[Red]\(0\)"/>
    <numFmt numFmtId="167" formatCode="&quot;$&quot;#,##0"/>
    <numFmt numFmtId="168" formatCode="_(&quot;$&quot;* #,##0_);_(&quot;$&quot;* \(#,##0\);_(&quot;$&quot;* &quot;-&quot;??_);_(@_)"/>
    <numFmt numFmtId="169" formatCode="_(* #,##0.0000_);_(* \(#,##0.0000\);_(* &quot;-&quot;??_);_(@_)"/>
  </numFmts>
  <fonts count="3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b/>
      <sz val="14"/>
      <name val="Arial"/>
      <family val="2"/>
    </font>
    <font>
      <b/>
      <sz val="8"/>
      <name val="Arial"/>
      <family val="2"/>
    </font>
    <font>
      <b/>
      <sz val="9"/>
      <name val="Arial"/>
      <family val="2"/>
    </font>
    <font>
      <sz val="12"/>
      <name val="Arial"/>
      <family val="2"/>
    </font>
    <font>
      <sz val="10"/>
      <name val="Arial"/>
      <family val="2"/>
    </font>
    <font>
      <sz val="10"/>
      <name val="Arial"/>
      <family val="2"/>
    </font>
    <font>
      <sz val="9"/>
      <name val="Arial"/>
      <family val="2"/>
    </font>
    <font>
      <sz val="11"/>
      <name val="Arial"/>
      <family val="2"/>
    </font>
    <font>
      <b/>
      <sz val="16"/>
      <name val="Arial"/>
      <family val="2"/>
    </font>
    <font>
      <b/>
      <sz val="20"/>
      <name val="Arial"/>
      <family val="2"/>
    </font>
    <font>
      <sz val="18"/>
      <name val="Arial"/>
      <family val="2"/>
    </font>
    <font>
      <sz val="14"/>
      <name val="Arial"/>
      <family val="2"/>
    </font>
    <font>
      <sz val="11"/>
      <name val="Arial"/>
      <family val="2"/>
    </font>
    <font>
      <u val="singleAccounting"/>
      <sz val="10"/>
      <name val="Arial"/>
      <family val="2"/>
    </font>
    <font>
      <b/>
      <sz val="11"/>
      <name val="Arial"/>
      <family val="2"/>
    </font>
    <font>
      <sz val="10"/>
      <name val="Arial"/>
      <family val="2"/>
    </font>
    <font>
      <b/>
      <u/>
      <sz val="12"/>
      <name val="Arial"/>
      <family val="2"/>
    </font>
    <font>
      <b/>
      <u/>
      <sz val="16"/>
      <name val="Arial"/>
      <family val="2"/>
    </font>
    <font>
      <i/>
      <sz val="10"/>
      <name val="Arial"/>
      <family val="2"/>
    </font>
    <font>
      <b/>
      <u/>
      <sz val="14"/>
      <name val="Arial"/>
      <family val="2"/>
    </font>
    <font>
      <b/>
      <i/>
      <sz val="10"/>
      <color rgb="FFFF0000"/>
      <name val="Arial"/>
      <family val="2"/>
    </font>
    <font>
      <i/>
      <sz val="10"/>
      <color rgb="FFFF0000"/>
      <name val="Arial"/>
      <family val="2"/>
    </font>
    <font>
      <sz val="10"/>
      <color rgb="FFFF0000"/>
      <name val="Arial"/>
      <family val="2"/>
    </font>
    <font>
      <i/>
      <sz val="9"/>
      <color rgb="FFFF0000"/>
      <name val="Arial"/>
      <family val="2"/>
    </font>
    <font>
      <sz val="9"/>
      <color rgb="FFFF0000"/>
      <name val="Arial"/>
      <family val="2"/>
    </font>
    <font>
      <b/>
      <sz val="10"/>
      <color rgb="FFFF0000"/>
      <name val="Arial"/>
      <family val="2"/>
    </font>
    <font>
      <b/>
      <sz val="11"/>
      <color theme="1"/>
      <name val="Calibri"/>
      <family val="2"/>
      <scheme val="minor"/>
    </font>
    <font>
      <sz val="10"/>
      <name val="Wingdings"/>
      <charset val="2"/>
    </font>
    <font>
      <sz val="12"/>
      <name val="Wingdings"/>
      <charset val="2"/>
    </font>
    <font>
      <b/>
      <sz val="14"/>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8CBAD"/>
        <bgColor indexed="64"/>
      </patternFill>
    </fill>
    <fill>
      <patternFill patternType="solid">
        <fgColor rgb="FFDDEBF7"/>
        <bgColor indexed="64"/>
      </patternFill>
    </fill>
  </fills>
  <borders count="58">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2" fillId="0" borderId="0"/>
    <xf numFmtId="44" fontId="22" fillId="0" borderId="0" applyFont="0" applyFill="0" applyBorder="0" applyAlignment="0" applyProtection="0"/>
    <xf numFmtId="0" fontId="2" fillId="0" borderId="0"/>
    <xf numFmtId="43" fontId="2" fillId="0" borderId="0" applyFont="0" applyFill="0" applyBorder="0" applyAlignment="0" applyProtection="0"/>
  </cellStyleXfs>
  <cellXfs count="612">
    <xf numFmtId="0" fontId="0" fillId="0" borderId="0" xfId="0"/>
    <xf numFmtId="44" fontId="11" fillId="0" borderId="9" xfId="2" applyFont="1" applyFill="1" applyBorder="1" applyProtection="1"/>
    <xf numFmtId="44" fontId="0" fillId="0" borderId="23" xfId="2" applyFont="1" applyFill="1" applyBorder="1" applyProtection="1"/>
    <xf numFmtId="43" fontId="0" fillId="0" borderId="0" xfId="1" applyFont="1" applyBorder="1" applyProtection="1"/>
    <xf numFmtId="43" fontId="0" fillId="0" borderId="1" xfId="1" applyFont="1" applyBorder="1" applyProtection="1"/>
    <xf numFmtId="43" fontId="0" fillId="0" borderId="10" xfId="1" applyFont="1" applyBorder="1" applyProtection="1"/>
    <xf numFmtId="0" fontId="4" fillId="2" borderId="4" xfId="0" applyNumberFormat="1" applyFont="1" applyFill="1" applyBorder="1" applyAlignment="1" applyProtection="1">
      <alignment horizontal="center" wrapText="1"/>
      <protection locked="0"/>
    </xf>
    <xf numFmtId="0" fontId="0" fillId="0" borderId="0" xfId="0" applyProtection="1"/>
    <xf numFmtId="0" fontId="5" fillId="0" borderId="0"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Protection="1"/>
    <xf numFmtId="0" fontId="4" fillId="0" borderId="0" xfId="0" applyFont="1" applyBorder="1" applyProtection="1"/>
    <xf numFmtId="0" fontId="0" fillId="0" borderId="0" xfId="0" applyBorder="1" applyProtection="1"/>
    <xf numFmtId="43" fontId="4" fillId="0" borderId="0" xfId="1" applyFont="1" applyBorder="1" applyAlignment="1" applyProtection="1">
      <alignment horizontal="center" wrapText="1"/>
    </xf>
    <xf numFmtId="0" fontId="4" fillId="0" borderId="0" xfId="0" applyFont="1" applyBorder="1" applyAlignment="1" applyProtection="1">
      <alignment horizontal="center" wrapText="1"/>
    </xf>
    <xf numFmtId="43" fontId="0" fillId="0" borderId="1" xfId="1" applyFont="1" applyFill="1" applyBorder="1" applyProtection="1"/>
    <xf numFmtId="0" fontId="3" fillId="0" borderId="0" xfId="0" applyFont="1" applyBorder="1" applyProtection="1"/>
    <xf numFmtId="0" fontId="4" fillId="0" borderId="0" xfId="0" applyFont="1" applyBorder="1" applyAlignment="1" applyProtection="1">
      <alignment vertical="center"/>
    </xf>
    <xf numFmtId="0" fontId="9" fillId="0" borderId="0" xfId="0" applyFont="1" applyBorder="1" applyAlignment="1" applyProtection="1"/>
    <xf numFmtId="0" fontId="9" fillId="0" borderId="0" xfId="0" applyFont="1" applyBorder="1" applyProtection="1"/>
    <xf numFmtId="0" fontId="13" fillId="0" borderId="0" xfId="0" applyFont="1" applyBorder="1" applyProtection="1"/>
    <xf numFmtId="0" fontId="9" fillId="0" borderId="16" xfId="0" applyFont="1" applyFill="1" applyBorder="1" applyAlignment="1" applyProtection="1">
      <alignment horizontal="center"/>
    </xf>
    <xf numFmtId="0" fontId="9" fillId="0" borderId="0" xfId="0" applyFont="1" applyFill="1" applyBorder="1" applyProtection="1"/>
    <xf numFmtId="43" fontId="0" fillId="0" borderId="0" xfId="1" applyFont="1" applyFill="1" applyProtection="1"/>
    <xf numFmtId="43" fontId="9" fillId="0" borderId="0" xfId="1" applyFont="1" applyFill="1" applyBorder="1" applyProtection="1"/>
    <xf numFmtId="0" fontId="13" fillId="0" borderId="0" xfId="0" applyFont="1" applyProtection="1"/>
    <xf numFmtId="0" fontId="9" fillId="0" borderId="0" xfId="0" applyFont="1" applyFill="1" applyBorder="1" applyAlignment="1" applyProtection="1">
      <alignment horizontal="center"/>
    </xf>
    <xf numFmtId="0" fontId="0" fillId="0" borderId="0" xfId="0" applyFill="1" applyBorder="1" applyProtection="1"/>
    <xf numFmtId="0" fontId="6" fillId="0" borderId="0" xfId="0" applyFont="1" applyFill="1" applyProtection="1"/>
    <xf numFmtId="0" fontId="5" fillId="0" borderId="0" xfId="0" applyFont="1" applyBorder="1" applyAlignment="1" applyProtection="1">
      <alignment vertical="center"/>
    </xf>
    <xf numFmtId="0" fontId="4" fillId="0" borderId="11" xfId="0" applyFont="1" applyBorder="1" applyAlignment="1" applyProtection="1"/>
    <xf numFmtId="0" fontId="0" fillId="0" borderId="2" xfId="0" applyBorder="1" applyAlignment="1" applyProtection="1"/>
    <xf numFmtId="0" fontId="0" fillId="0" borderId="20" xfId="0" applyBorder="1" applyAlignment="1" applyProtection="1"/>
    <xf numFmtId="0" fontId="0" fillId="0" borderId="37" xfId="0" applyBorder="1" applyProtection="1"/>
    <xf numFmtId="0" fontId="0" fillId="0" borderId="3" xfId="0" applyBorder="1" applyProtection="1"/>
    <xf numFmtId="0" fontId="4" fillId="0" borderId="6" xfId="0" applyFont="1" applyBorder="1" applyAlignment="1" applyProtection="1">
      <alignment horizontal="center"/>
    </xf>
    <xf numFmtId="0" fontId="4" fillId="0" borderId="0" xfId="0" applyFont="1" applyFill="1" applyBorder="1" applyAlignment="1" applyProtection="1"/>
    <xf numFmtId="0" fontId="21" fillId="0" borderId="0" xfId="0" applyFont="1" applyAlignment="1" applyProtection="1">
      <alignment vertical="top"/>
    </xf>
    <xf numFmtId="0" fontId="4" fillId="0" borderId="0" xfId="0" applyFont="1" applyProtection="1"/>
    <xf numFmtId="0" fontId="12" fillId="0" borderId="0" xfId="0" applyFont="1" applyProtection="1"/>
    <xf numFmtId="0" fontId="0" fillId="0" borderId="0" xfId="0" applyAlignment="1" applyProtection="1">
      <alignment vertical="top"/>
    </xf>
    <xf numFmtId="0" fontId="4" fillId="0" borderId="0" xfId="0" applyFont="1" applyAlignment="1" applyProtection="1">
      <alignment wrapText="1"/>
    </xf>
    <xf numFmtId="0" fontId="4" fillId="0" borderId="44" xfId="0" applyFont="1" applyBorder="1" applyAlignment="1" applyProtection="1">
      <alignment horizontal="center" vertical="center" wrapText="1"/>
    </xf>
    <xf numFmtId="0" fontId="4" fillId="0" borderId="45" xfId="0" applyFont="1" applyBorder="1" applyAlignment="1" applyProtection="1">
      <alignment horizontal="center" vertical="center" wrapText="1"/>
    </xf>
    <xf numFmtId="0" fontId="4" fillId="0" borderId="4" xfId="0" applyNumberFormat="1" applyFont="1" applyBorder="1" applyAlignment="1" applyProtection="1">
      <alignment horizontal="center" wrapText="1"/>
    </xf>
    <xf numFmtId="0" fontId="4" fillId="0" borderId="0" xfId="0" applyFont="1" applyAlignment="1" applyProtection="1">
      <alignment horizontal="right" vertical="top"/>
    </xf>
    <xf numFmtId="0" fontId="0" fillId="0" borderId="0" xfId="0" applyFill="1" applyAlignment="1" applyProtection="1">
      <alignment horizontal="right"/>
    </xf>
    <xf numFmtId="0" fontId="4" fillId="0" borderId="0" xfId="0" applyFont="1" applyAlignment="1" applyProtection="1">
      <alignment horizontal="center" vertical="top"/>
    </xf>
    <xf numFmtId="0" fontId="0" fillId="0" borderId="0" xfId="0" applyFill="1" applyAlignment="1" applyProtection="1">
      <alignment horizontal="center"/>
    </xf>
    <xf numFmtId="0" fontId="0" fillId="0" borderId="0" xfId="0" applyFill="1" applyAlignment="1" applyProtection="1">
      <alignment vertical="top"/>
    </xf>
    <xf numFmtId="0" fontId="0" fillId="0" borderId="0" xfId="0" applyAlignment="1" applyProtection="1">
      <alignment horizontal="right"/>
    </xf>
    <xf numFmtId="0" fontId="0" fillId="0" borderId="0" xfId="0" applyAlignment="1" applyProtection="1">
      <alignment horizontal="center"/>
    </xf>
    <xf numFmtId="0" fontId="3" fillId="0" borderId="0" xfId="0" applyFont="1" applyAlignment="1" applyProtection="1">
      <alignment horizontal="left"/>
    </xf>
    <xf numFmtId="0" fontId="0" fillId="0" borderId="0" xfId="0" applyAlignment="1" applyProtection="1">
      <alignment horizontal="left"/>
    </xf>
    <xf numFmtId="0" fontId="4" fillId="0" borderId="6" xfId="0" applyFont="1" applyBorder="1" applyAlignment="1" applyProtection="1">
      <alignment horizontal="center" vertical="center" wrapText="1"/>
    </xf>
    <xf numFmtId="0" fontId="8" fillId="0" borderId="4" xfId="0" applyFont="1" applyBorder="1" applyAlignment="1" applyProtection="1">
      <alignment horizontal="center" vertical="center" textRotation="180"/>
    </xf>
    <xf numFmtId="0" fontId="8" fillId="0" borderId="4" xfId="0" applyFont="1" applyBorder="1" applyAlignment="1" applyProtection="1">
      <alignment horizontal="center" vertical="center" textRotation="180" wrapText="1"/>
    </xf>
    <xf numFmtId="0" fontId="0" fillId="0" borderId="9" xfId="0" applyFill="1" applyBorder="1" applyProtection="1"/>
    <xf numFmtId="0" fontId="0" fillId="0" borderId="24" xfId="0" applyFill="1" applyBorder="1" applyProtection="1"/>
    <xf numFmtId="43" fontId="0" fillId="0" borderId="24" xfId="1" applyFont="1" applyFill="1" applyBorder="1" applyProtection="1"/>
    <xf numFmtId="6" fontId="18" fillId="2" borderId="4" xfId="0" applyNumberFormat="1" applyFont="1" applyFill="1" applyBorder="1" applyAlignment="1" applyProtection="1">
      <alignment horizontal="center"/>
      <protection locked="0"/>
    </xf>
    <xf numFmtId="6" fontId="18" fillId="2" borderId="4" xfId="0" applyNumberFormat="1" applyFont="1" applyFill="1" applyBorder="1" applyAlignment="1" applyProtection="1">
      <alignment horizontal="right" indent="1"/>
      <protection locked="0"/>
    </xf>
    <xf numFmtId="0" fontId="10" fillId="0" borderId="0" xfId="0" applyFont="1" applyAlignment="1" applyProtection="1">
      <alignment wrapText="1"/>
    </xf>
    <xf numFmtId="0" fontId="10" fillId="0" borderId="0" xfId="0" applyFont="1" applyProtection="1"/>
    <xf numFmtId="0" fontId="3" fillId="0" borderId="0" xfId="0" applyFont="1" applyAlignment="1" applyProtection="1">
      <alignment horizontal="center"/>
    </xf>
    <xf numFmtId="0" fontId="0" fillId="0" borderId="0" xfId="0" applyFill="1" applyBorder="1" applyAlignment="1" applyProtection="1"/>
    <xf numFmtId="0" fontId="0" fillId="0" borderId="0" xfId="0" applyBorder="1" applyAlignment="1" applyProtection="1">
      <alignment horizontal="center"/>
    </xf>
    <xf numFmtId="0" fontId="10" fillId="0" borderId="0" xfId="0" applyFont="1" applyAlignment="1" applyProtection="1">
      <alignment horizontal="center"/>
    </xf>
    <xf numFmtId="168" fontId="10" fillId="0" borderId="0" xfId="5" applyNumberFormat="1" applyFont="1" applyAlignment="1" applyProtection="1">
      <alignment horizontal="center"/>
    </xf>
    <xf numFmtId="168" fontId="4" fillId="0" borderId="45" xfId="5" applyNumberFormat="1" applyFont="1" applyBorder="1" applyAlignment="1" applyProtection="1">
      <alignment horizontal="center" vertical="center" wrapText="1"/>
    </xf>
    <xf numFmtId="168" fontId="4" fillId="4" borderId="29" xfId="5" applyNumberFormat="1" applyFont="1" applyFill="1" applyBorder="1" applyAlignment="1" applyProtection="1">
      <alignment horizontal="center" vertical="center" wrapText="1"/>
    </xf>
    <xf numFmtId="0" fontId="10" fillId="0" borderId="40" xfId="0" applyFont="1" applyBorder="1" applyAlignment="1" applyProtection="1">
      <alignment horizontal="center" vertical="center"/>
    </xf>
    <xf numFmtId="5" fontId="5" fillId="4" borderId="28" xfId="2" applyNumberFormat="1" applyFont="1" applyFill="1" applyBorder="1" applyAlignment="1" applyProtection="1">
      <alignment horizontal="right" vertical="center"/>
    </xf>
    <xf numFmtId="5" fontId="10" fillId="0" borderId="0" xfId="0" applyNumberFormat="1" applyFont="1" applyProtection="1"/>
    <xf numFmtId="0" fontId="10" fillId="0" borderId="33" xfId="0" applyFont="1" applyBorder="1" applyAlignment="1" applyProtection="1">
      <alignment horizontal="center" vertical="center"/>
    </xf>
    <xf numFmtId="5" fontId="5" fillId="4" borderId="9" xfId="2" applyNumberFormat="1" applyFont="1" applyFill="1" applyBorder="1" applyAlignment="1" applyProtection="1">
      <alignment horizontal="right" vertical="center"/>
    </xf>
    <xf numFmtId="0" fontId="10" fillId="0" borderId="0" xfId="0" applyFont="1" applyFill="1" applyProtection="1"/>
    <xf numFmtId="0" fontId="10" fillId="0" borderId="24" xfId="0" applyFont="1" applyFill="1" applyBorder="1" applyAlignment="1" applyProtection="1">
      <alignment vertical="center"/>
    </xf>
    <xf numFmtId="44" fontId="5" fillId="4" borderId="8" xfId="2" applyNumberFormat="1" applyFont="1" applyFill="1" applyBorder="1" applyAlignment="1" applyProtection="1">
      <alignment horizontal="center" vertical="center"/>
    </xf>
    <xf numFmtId="5" fontId="5" fillId="4" borderId="8" xfId="2" applyNumberFormat="1" applyFont="1" applyFill="1" applyBorder="1" applyAlignment="1" applyProtection="1">
      <alignment horizontal="center" vertical="center"/>
    </xf>
    <xf numFmtId="5" fontId="5" fillId="4" borderId="22" xfId="2" applyNumberFormat="1" applyFont="1" applyFill="1" applyBorder="1" applyAlignment="1" applyProtection="1">
      <alignment horizontal="right" vertical="center"/>
    </xf>
    <xf numFmtId="0" fontId="12" fillId="0" borderId="0" xfId="0" applyFont="1" applyAlignment="1" applyProtection="1">
      <alignment horizontal="center"/>
    </xf>
    <xf numFmtId="168" fontId="12" fillId="0" borderId="0" xfId="2" applyNumberFormat="1" applyFont="1" applyAlignment="1" applyProtection="1">
      <alignment horizontal="center"/>
    </xf>
    <xf numFmtId="168" fontId="3" fillId="0" borderId="0" xfId="5" applyNumberFormat="1" applyFont="1" applyAlignment="1" applyProtection="1">
      <alignment horizontal="center"/>
    </xf>
    <xf numFmtId="0" fontId="3" fillId="0" borderId="0" xfId="0" applyFont="1" applyProtection="1"/>
    <xf numFmtId="0" fontId="4" fillId="0" borderId="33" xfId="0" applyFont="1" applyFill="1" applyBorder="1" applyAlignment="1" applyProtection="1">
      <alignment horizontal="center"/>
    </xf>
    <xf numFmtId="0" fontId="3" fillId="0" borderId="4" xfId="0" applyFont="1" applyFill="1" applyBorder="1" applyProtection="1"/>
    <xf numFmtId="0" fontId="3" fillId="0" borderId="4" xfId="0" applyFont="1" applyFill="1" applyBorder="1" applyAlignment="1" applyProtection="1">
      <alignment horizontal="center"/>
    </xf>
    <xf numFmtId="167" fontId="3" fillId="0" borderId="4" xfId="0" applyNumberFormat="1" applyFont="1" applyFill="1" applyBorder="1" applyAlignment="1" applyProtection="1">
      <alignment horizontal="center"/>
    </xf>
    <xf numFmtId="165" fontId="3" fillId="0" borderId="4" xfId="1" applyNumberFormat="1" applyFont="1" applyFill="1" applyBorder="1" applyAlignment="1" applyProtection="1">
      <alignment horizontal="center"/>
    </xf>
    <xf numFmtId="167" fontId="3" fillId="0" borderId="9" xfId="0" applyNumberFormat="1" applyFont="1" applyFill="1" applyBorder="1" applyProtection="1"/>
    <xf numFmtId="8" fontId="4" fillId="4" borderId="24" xfId="0" applyNumberFormat="1" applyFont="1" applyFill="1" applyBorder="1" applyAlignment="1" applyProtection="1">
      <alignment horizontal="center" vertical="center"/>
    </xf>
    <xf numFmtId="44" fontId="4" fillId="4" borderId="24" xfId="5" applyNumberFormat="1" applyFont="1" applyFill="1" applyBorder="1" applyAlignment="1" applyProtection="1">
      <alignment horizontal="center" vertical="center"/>
    </xf>
    <xf numFmtId="5" fontId="4" fillId="4" borderId="24" xfId="5" applyNumberFormat="1" applyFont="1" applyFill="1" applyBorder="1" applyAlignment="1" applyProtection="1">
      <alignment horizontal="right" vertical="center"/>
    </xf>
    <xf numFmtId="167" fontId="3" fillId="0" borderId="23" xfId="0" applyNumberFormat="1" applyFont="1" applyFill="1" applyBorder="1" applyProtection="1"/>
    <xf numFmtId="168" fontId="10" fillId="0" borderId="0" xfId="2" applyNumberFormat="1" applyFont="1" applyAlignment="1" applyProtection="1">
      <alignment horizontal="center"/>
    </xf>
    <xf numFmtId="0" fontId="10" fillId="2" borderId="27" xfId="0" applyFont="1" applyFill="1" applyBorder="1" applyAlignment="1" applyProtection="1">
      <alignment vertical="center"/>
      <protection locked="0"/>
    </xf>
    <xf numFmtId="0" fontId="10" fillId="2" borderId="27" xfId="0" applyFont="1" applyFill="1" applyBorder="1" applyAlignment="1" applyProtection="1">
      <alignment horizontal="center"/>
      <protection locked="0"/>
    </xf>
    <xf numFmtId="5" fontId="5" fillId="2" borderId="27" xfId="2" applyNumberFormat="1" applyFont="1" applyFill="1" applyBorder="1" applyAlignment="1" applyProtection="1">
      <alignment horizontal="center" vertical="center"/>
      <protection locked="0"/>
    </xf>
    <xf numFmtId="9" fontId="10" fillId="2" borderId="27"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protection locked="0"/>
    </xf>
    <xf numFmtId="9" fontId="10" fillId="2" borderId="4"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vertical="center" wrapText="1"/>
    </xf>
    <xf numFmtId="0" fontId="0" fillId="0" borderId="0" xfId="0" applyBorder="1" applyAlignment="1" applyProtection="1"/>
    <xf numFmtId="0" fontId="4" fillId="0" borderId="0" xfId="0" applyFont="1" applyBorder="1" applyAlignment="1" applyProtection="1">
      <alignment horizontal="right"/>
    </xf>
    <xf numFmtId="0" fontId="0" fillId="0" borderId="0" xfId="0" applyBorder="1" applyAlignment="1" applyProtection="1"/>
    <xf numFmtId="0" fontId="0" fillId="0" borderId="0" xfId="0" applyFill="1" applyBorder="1" applyAlignment="1" applyProtection="1">
      <alignment horizontal="right"/>
    </xf>
    <xf numFmtId="0" fontId="0" fillId="0" borderId="0" xfId="0" applyAlignment="1" applyProtection="1"/>
    <xf numFmtId="0" fontId="15" fillId="0" borderId="0" xfId="0" applyFont="1" applyAlignment="1" applyProtection="1">
      <alignment horizontal="center" wrapText="1"/>
    </xf>
    <xf numFmtId="43" fontId="0" fillId="2" borderId="1" xfId="1" applyFont="1" applyFill="1" applyBorder="1" applyProtection="1">
      <protection locked="0"/>
    </xf>
    <xf numFmtId="43" fontId="0" fillId="2" borderId="10" xfId="1" applyFont="1" applyFill="1" applyBorder="1" applyProtection="1">
      <protection locked="0"/>
    </xf>
    <xf numFmtId="43" fontId="11" fillId="0" borderId="9" xfId="1" applyFont="1" applyFill="1" applyBorder="1" applyProtection="1"/>
    <xf numFmtId="43" fontId="12" fillId="0" borderId="22" xfId="1" applyFont="1" applyFill="1" applyBorder="1" applyProtection="1"/>
    <xf numFmtId="0" fontId="25" fillId="0" borderId="0" xfId="0" applyFont="1" applyProtection="1"/>
    <xf numFmtId="166" fontId="18" fillId="2" borderId="4" xfId="0" applyNumberFormat="1" applyFont="1" applyFill="1" applyBorder="1" applyAlignment="1" applyProtection="1">
      <alignment horizontal="right"/>
      <protection locked="0"/>
    </xf>
    <xf numFmtId="6" fontId="18" fillId="2" borderId="9" xfId="0" applyNumberFormat="1" applyFont="1" applyFill="1" applyBorder="1" applyAlignment="1" applyProtection="1">
      <alignment horizontal="right" vertical="center"/>
      <protection locked="0"/>
    </xf>
    <xf numFmtId="44" fontId="0" fillId="0" borderId="1" xfId="2" applyFont="1" applyFill="1" applyBorder="1" applyProtection="1"/>
    <xf numFmtId="44" fontId="0" fillId="0" borderId="1" xfId="2" applyFont="1" applyBorder="1" applyProtection="1"/>
    <xf numFmtId="0" fontId="12" fillId="0" borderId="0" xfId="0" applyFont="1" applyFill="1" applyProtection="1"/>
    <xf numFmtId="0" fontId="12" fillId="0" borderId="0" xfId="0" applyFont="1" applyFill="1" applyAlignment="1" applyProtection="1">
      <alignment horizontal="right"/>
    </xf>
    <xf numFmtId="43" fontId="3" fillId="2" borderId="10" xfId="1" applyFont="1" applyFill="1" applyBorder="1" applyProtection="1">
      <protection locked="0"/>
    </xf>
    <xf numFmtId="0" fontId="4" fillId="0" borderId="0" xfId="0" applyFont="1" applyAlignment="1" applyProtection="1"/>
    <xf numFmtId="0" fontId="4" fillId="0" borderId="30"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0" fillId="0" borderId="17" xfId="0" applyBorder="1" applyAlignment="1" applyProtection="1">
      <alignment wrapText="1"/>
    </xf>
    <xf numFmtId="0" fontId="12" fillId="0" borderId="0" xfId="0" applyFont="1" applyFill="1" applyBorder="1" applyProtection="1"/>
    <xf numFmtId="0" fontId="15" fillId="0" borderId="0" xfId="0" applyFont="1" applyAlignment="1" applyProtection="1">
      <alignment wrapText="1"/>
    </xf>
    <xf numFmtId="0" fontId="7" fillId="0" borderId="0" xfId="0" applyFont="1" applyBorder="1" applyAlignment="1" applyProtection="1"/>
    <xf numFmtId="0" fontId="15" fillId="0" borderId="1" xfId="0" applyFont="1" applyBorder="1" applyAlignment="1" applyProtection="1">
      <alignment horizontal="right" vertical="center"/>
    </xf>
    <xf numFmtId="0" fontId="15" fillId="0" borderId="21" xfId="0" applyFont="1" applyBorder="1" applyAlignment="1" applyProtection="1">
      <alignment horizontal="centerContinuous" vertical="center"/>
    </xf>
    <xf numFmtId="0" fontId="15" fillId="0" borderId="1" xfId="0" applyFont="1" applyBorder="1" applyAlignment="1" applyProtection="1">
      <alignment horizontal="centerContinuous" vertical="center"/>
    </xf>
    <xf numFmtId="0" fontId="15" fillId="0" borderId="48" xfId="0" applyFont="1" applyBorder="1" applyAlignment="1" applyProtection="1">
      <alignment horizontal="centerContinuous" vertical="center"/>
    </xf>
    <xf numFmtId="0" fontId="10" fillId="0" borderId="0" xfId="0" applyFont="1" applyFill="1" applyBorder="1" applyAlignment="1" applyProtection="1">
      <alignment horizontal="center" wrapText="1"/>
    </xf>
    <xf numFmtId="0" fontId="10" fillId="0" borderId="30"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9" fontId="10" fillId="0" borderId="32" xfId="0" applyNumberFormat="1" applyFont="1" applyBorder="1" applyAlignment="1" applyProtection="1">
      <alignment horizontal="center" vertical="center" wrapText="1"/>
    </xf>
    <xf numFmtId="0" fontId="18" fillId="0" borderId="0" xfId="0" applyFont="1" applyFill="1" applyBorder="1" applyProtection="1"/>
    <xf numFmtId="168" fontId="18" fillId="0" borderId="34" xfId="2" applyNumberFormat="1" applyFont="1" applyFill="1" applyBorder="1" applyAlignment="1" applyProtection="1">
      <alignment horizontal="center" vertical="center" wrapText="1"/>
    </xf>
    <xf numFmtId="0" fontId="18" fillId="0" borderId="42" xfId="0" applyFont="1" applyBorder="1" applyAlignment="1" applyProtection="1">
      <alignment horizontal="center" vertical="center" wrapText="1"/>
    </xf>
    <xf numFmtId="0" fontId="18" fillId="0" borderId="42" xfId="0" applyFont="1" applyBorder="1" applyAlignment="1" applyProtection="1">
      <alignment horizontal="right" vertical="center" wrapText="1"/>
    </xf>
    <xf numFmtId="0" fontId="18" fillId="0" borderId="42" xfId="0" applyFont="1" applyBorder="1" applyAlignment="1" applyProtection="1">
      <alignment horizontal="right" vertical="center" wrapText="1" indent="1"/>
    </xf>
    <xf numFmtId="0" fontId="18" fillId="0" borderId="6" xfId="0" applyFont="1" applyBorder="1" applyAlignment="1" applyProtection="1">
      <alignment horizontal="center" vertical="center" wrapText="1"/>
    </xf>
    <xf numFmtId="9" fontId="18" fillId="0" borderId="34" xfId="0" applyNumberFormat="1" applyFont="1" applyBorder="1" applyAlignment="1" applyProtection="1">
      <alignment horizontal="center" vertical="center" wrapText="1"/>
    </xf>
    <xf numFmtId="0" fontId="18" fillId="0" borderId="6" xfId="0" applyFont="1" applyFill="1" applyBorder="1" applyAlignment="1" applyProtection="1">
      <alignment horizontal="right" vertical="center" wrapText="1"/>
    </xf>
    <xf numFmtId="8" fontId="18" fillId="0" borderId="4" xfId="0" applyNumberFormat="1" applyFont="1" applyFill="1" applyBorder="1" applyAlignment="1" applyProtection="1">
      <alignment horizontal="right"/>
    </xf>
    <xf numFmtId="8" fontId="18" fillId="0" borderId="4" xfId="0" applyNumberFormat="1" applyFont="1" applyBorder="1" applyAlignment="1" applyProtection="1">
      <alignment horizontal="right" vertical="center"/>
    </xf>
    <xf numFmtId="8" fontId="18" fillId="0" borderId="4" xfId="0" applyNumberFormat="1" applyFont="1" applyFill="1" applyBorder="1" applyAlignment="1" applyProtection="1">
      <alignment horizontal="right" vertical="center"/>
    </xf>
    <xf numFmtId="8" fontId="18" fillId="3" borderId="4" xfId="0" applyNumberFormat="1" applyFont="1" applyFill="1" applyBorder="1" applyAlignment="1" applyProtection="1">
      <alignment horizontal="right" vertical="center"/>
    </xf>
    <xf numFmtId="6" fontId="18" fillId="5" borderId="9" xfId="1" applyNumberFormat="1" applyFont="1" applyFill="1" applyBorder="1" applyAlignment="1" applyProtection="1">
      <alignment horizontal="right" vertical="center"/>
    </xf>
    <xf numFmtId="166" fontId="18" fillId="0" borderId="4" xfId="0" applyNumberFormat="1" applyFont="1" applyFill="1" applyBorder="1" applyAlignment="1" applyProtection="1">
      <alignment horizontal="right"/>
    </xf>
    <xf numFmtId="8" fontId="18" fillId="0" borderId="4" xfId="0" applyNumberFormat="1" applyFont="1" applyFill="1" applyBorder="1" applyAlignment="1" applyProtection="1">
      <alignment horizontal="center" vertical="center"/>
    </xf>
    <xf numFmtId="0" fontId="18" fillId="0" borderId="0" xfId="0" applyFont="1" applyFill="1" applyBorder="1" applyAlignment="1" applyProtection="1">
      <alignment horizontal="right"/>
    </xf>
    <xf numFmtId="6" fontId="18" fillId="0" borderId="4" xfId="0" applyNumberFormat="1" applyFont="1" applyFill="1" applyBorder="1" applyAlignment="1" applyProtection="1">
      <alignment horizontal="right" indent="1"/>
    </xf>
    <xf numFmtId="6" fontId="18" fillId="0" borderId="4" xfId="0" applyNumberFormat="1" applyFont="1" applyFill="1" applyBorder="1" applyAlignment="1" applyProtection="1">
      <alignment horizontal="center"/>
    </xf>
    <xf numFmtId="8" fontId="18" fillId="0" borderId="4" xfId="0" applyNumberFormat="1" applyFont="1" applyFill="1" applyBorder="1" applyAlignment="1" applyProtection="1">
      <alignment horizontal="center"/>
    </xf>
    <xf numFmtId="6" fontId="18" fillId="0" borderId="4" xfId="0" applyNumberFormat="1" applyFont="1" applyFill="1" applyBorder="1" applyAlignment="1" applyProtection="1">
      <alignment horizontal="right" vertical="center"/>
    </xf>
    <xf numFmtId="6" fontId="18" fillId="0" borderId="9" xfId="0" applyNumberFormat="1" applyFont="1" applyFill="1" applyBorder="1" applyAlignment="1" applyProtection="1">
      <alignment horizontal="right" vertical="center"/>
    </xf>
    <xf numFmtId="0" fontId="18" fillId="3" borderId="1" xfId="0" applyFont="1" applyFill="1" applyBorder="1" applyProtection="1"/>
    <xf numFmtId="165" fontId="18" fillId="3" borderId="8" xfId="1" applyNumberFormat="1" applyFont="1" applyFill="1" applyBorder="1" applyAlignment="1" applyProtection="1">
      <alignment horizontal="right"/>
    </xf>
    <xf numFmtId="167" fontId="18" fillId="3" borderId="24" xfId="0" applyNumberFormat="1" applyFont="1" applyFill="1" applyBorder="1" applyAlignment="1" applyProtection="1">
      <alignment horizontal="center"/>
    </xf>
    <xf numFmtId="8" fontId="18" fillId="3" borderId="24" xfId="0" applyNumberFormat="1" applyFont="1" applyFill="1" applyBorder="1" applyAlignment="1" applyProtection="1">
      <alignment horizontal="center"/>
    </xf>
    <xf numFmtId="8" fontId="18" fillId="3" borderId="24" xfId="0" applyNumberFormat="1" applyFont="1" applyFill="1" applyBorder="1" applyAlignment="1" applyProtection="1">
      <alignment horizontal="right"/>
    </xf>
    <xf numFmtId="6" fontId="18" fillId="3" borderId="24" xfId="0" applyNumberFormat="1" applyFont="1" applyFill="1" applyBorder="1" applyAlignment="1" applyProtection="1">
      <alignment horizontal="right" indent="1"/>
    </xf>
    <xf numFmtId="6" fontId="18" fillId="3" borderId="24" xfId="0" applyNumberFormat="1" applyFont="1" applyFill="1" applyBorder="1" applyAlignment="1" applyProtection="1">
      <alignment horizontal="center"/>
    </xf>
    <xf numFmtId="6" fontId="18" fillId="5" borderId="23" xfId="1" applyNumberFormat="1" applyFont="1" applyFill="1" applyBorder="1" applyAlignment="1" applyProtection="1">
      <alignment horizontal="right" vertical="center"/>
    </xf>
    <xf numFmtId="0" fontId="12" fillId="0" borderId="0" xfId="0" applyFont="1" applyAlignment="1" applyProtection="1">
      <alignment horizontal="right"/>
    </xf>
    <xf numFmtId="0" fontId="18" fillId="0" borderId="0" xfId="0" applyFont="1" applyBorder="1" applyAlignment="1" applyProtection="1">
      <alignment horizontal="left" vertical="center"/>
    </xf>
    <xf numFmtId="0" fontId="12" fillId="0" borderId="0" xfId="0" applyFont="1" applyAlignment="1" applyProtection="1">
      <alignment horizontal="right" indent="1"/>
    </xf>
    <xf numFmtId="0" fontId="18" fillId="0" borderId="0" xfId="0" applyFont="1" applyBorder="1" applyAlignment="1" applyProtection="1">
      <alignment horizontal="right" vertical="center"/>
    </xf>
    <xf numFmtId="6" fontId="0" fillId="0" borderId="0" xfId="0" applyNumberFormat="1" applyFill="1" applyBorder="1" applyAlignment="1" applyProtection="1">
      <alignment horizontal="right"/>
    </xf>
    <xf numFmtId="0" fontId="7" fillId="0" borderId="0" xfId="0" applyFont="1" applyAlignment="1" applyProtection="1">
      <alignment horizontal="right"/>
    </xf>
    <xf numFmtId="0" fontId="18" fillId="0" borderId="0" xfId="0" applyFont="1" applyAlignment="1" applyProtection="1">
      <alignment horizontal="right" indent="1"/>
    </xf>
    <xf numFmtId="0" fontId="18" fillId="0" borderId="0" xfId="0" applyFont="1" applyAlignment="1" applyProtection="1">
      <alignment horizontal="right"/>
    </xf>
    <xf numFmtId="8" fontId="19" fillId="0" borderId="0" xfId="0" applyNumberFormat="1" applyFont="1" applyFill="1" applyAlignment="1" applyProtection="1">
      <alignment horizontal="right"/>
    </xf>
    <xf numFmtId="0" fontId="5" fillId="0" borderId="0" xfId="0" applyFont="1" applyProtection="1"/>
    <xf numFmtId="8" fontId="18" fillId="0" borderId="0" xfId="0" applyNumberFormat="1" applyFont="1" applyAlignment="1" applyProtection="1">
      <alignment horizontal="right"/>
    </xf>
    <xf numFmtId="167" fontId="12" fillId="0" borderId="0" xfId="0" applyNumberFormat="1" applyFont="1" applyAlignment="1" applyProtection="1">
      <alignment horizontal="right"/>
    </xf>
    <xf numFmtId="0" fontId="12" fillId="0" borderId="0" xfId="0" applyFont="1" applyFill="1" applyBorder="1" applyAlignment="1" applyProtection="1">
      <alignment horizontal="right"/>
    </xf>
    <xf numFmtId="0" fontId="12" fillId="0" borderId="0" xfId="0" applyFont="1" applyFill="1" applyBorder="1" applyAlignment="1" applyProtection="1">
      <alignment horizontal="right" indent="1"/>
    </xf>
    <xf numFmtId="0" fontId="0" fillId="0" borderId="0" xfId="0" applyBorder="1" applyAlignment="1" applyProtection="1"/>
    <xf numFmtId="0" fontId="5" fillId="0" borderId="0" xfId="0" applyFont="1" applyBorder="1" applyAlignment="1" applyProtection="1">
      <alignment horizontal="center" vertical="center" wrapText="1"/>
    </xf>
    <xf numFmtId="0" fontId="4" fillId="0" borderId="7" xfId="0" applyFont="1" applyBorder="1" applyAlignment="1" applyProtection="1">
      <alignment horizontal="center"/>
    </xf>
    <xf numFmtId="0" fontId="0" fillId="2" borderId="1" xfId="0" applyFill="1" applyBorder="1" applyAlignment="1" applyProtection="1">
      <protection locked="0"/>
    </xf>
    <xf numFmtId="0" fontId="4" fillId="0" borderId="7" xfId="0" applyFont="1" applyBorder="1" applyAlignment="1" applyProtection="1">
      <alignment horizontal="center" wrapText="1"/>
    </xf>
    <xf numFmtId="0" fontId="3" fillId="0" borderId="0" xfId="0" applyFont="1" applyAlignment="1" applyProtection="1">
      <alignment wrapText="1"/>
    </xf>
    <xf numFmtId="0" fontId="7" fillId="0" borderId="0" xfId="0" applyFont="1" applyAlignment="1" applyProtection="1">
      <alignment horizontal="center" vertical="center" wrapText="1"/>
    </xf>
    <xf numFmtId="0" fontId="0" fillId="0" borderId="0" xfId="0" applyAlignment="1" applyProtection="1">
      <alignment wrapText="1"/>
    </xf>
    <xf numFmtId="0" fontId="5" fillId="0" borderId="0" xfId="0" applyFont="1" applyAlignment="1" applyProtection="1">
      <alignment horizontal="center" wrapText="1"/>
    </xf>
    <xf numFmtId="0" fontId="10" fillId="0" borderId="0" xfId="0" applyFont="1" applyAlignment="1" applyProtection="1">
      <alignment horizontal="center" wrapText="1"/>
    </xf>
    <xf numFmtId="0" fontId="4" fillId="0" borderId="7" xfId="0" applyFont="1" applyBorder="1" applyAlignment="1" applyProtection="1">
      <alignment horizontal="center" vertical="center"/>
    </xf>
    <xf numFmtId="44" fontId="0" fillId="0" borderId="16" xfId="2" applyFont="1" applyFill="1" applyBorder="1" applyProtection="1"/>
    <xf numFmtId="0" fontId="14" fillId="3" borderId="13" xfId="0" applyFont="1" applyFill="1" applyBorder="1" applyAlignment="1" applyProtection="1"/>
    <xf numFmtId="0" fontId="14" fillId="3" borderId="21" xfId="0" applyFont="1" applyFill="1" applyBorder="1" applyProtection="1"/>
    <xf numFmtId="0" fontId="0" fillId="0" borderId="0" xfId="0" applyBorder="1" applyAlignment="1" applyProtection="1"/>
    <xf numFmtId="0" fontId="4" fillId="0" borderId="0" xfId="0" applyFont="1" applyBorder="1" applyAlignment="1" applyProtection="1"/>
    <xf numFmtId="0" fontId="5"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xf numFmtId="0" fontId="7" fillId="0" borderId="0" xfId="0" applyFont="1" applyBorder="1" applyAlignment="1" applyProtection="1">
      <alignment vertical="center" wrapText="1"/>
    </xf>
    <xf numFmtId="0" fontId="18" fillId="0" borderId="0" xfId="0" applyFont="1"/>
    <xf numFmtId="0" fontId="4" fillId="2" borderId="1" xfId="0" applyFont="1" applyFill="1" applyBorder="1" applyAlignment="1" applyProtection="1">
      <protection locked="0"/>
    </xf>
    <xf numFmtId="0" fontId="3" fillId="0" borderId="0" xfId="0" applyFont="1"/>
    <xf numFmtId="9" fontId="3" fillId="2" borderId="1" xfId="3" applyFont="1" applyFill="1" applyBorder="1" applyAlignment="1" applyProtection="1">
      <alignment horizontal="right" wrapText="1"/>
      <protection locked="0"/>
    </xf>
    <xf numFmtId="0" fontId="27" fillId="0" borderId="0" xfId="0" applyFont="1" applyAlignment="1">
      <alignment horizontal="center"/>
    </xf>
    <xf numFmtId="0" fontId="3" fillId="0" borderId="0" xfId="0" applyFont="1" applyAlignment="1">
      <alignment horizontal="center"/>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quotePrefix="1" applyFont="1" applyBorder="1" applyAlignment="1">
      <alignment horizontal="center" vertical="center"/>
    </xf>
    <xf numFmtId="0" fontId="4" fillId="0" borderId="6" xfId="0" quotePrefix="1" applyFont="1" applyBorder="1" applyAlignment="1">
      <alignment horizontal="center" vertical="center" wrapText="1"/>
    </xf>
    <xf numFmtId="0" fontId="3" fillId="2" borderId="4" xfId="0" applyFont="1" applyFill="1" applyBorder="1" applyAlignment="1" applyProtection="1">
      <alignment vertical="center" wrapText="1"/>
      <protection locked="0"/>
    </xf>
    <xf numFmtId="43" fontId="3" fillId="2" borderId="4" xfId="1" applyFont="1" applyFill="1" applyBorder="1" applyAlignment="1" applyProtection="1">
      <alignment horizontal="right" wrapText="1"/>
      <protection locked="0"/>
    </xf>
    <xf numFmtId="0" fontId="4" fillId="0" borderId="4" xfId="0" applyNumberFormat="1" applyFont="1" applyFill="1" applyBorder="1" applyAlignment="1">
      <alignment horizontal="center" wrapText="1"/>
    </xf>
    <xf numFmtId="164" fontId="4" fillId="0" borderId="4" xfId="2" applyNumberFormat="1" applyFont="1" applyFill="1" applyBorder="1" applyAlignment="1" applyProtection="1">
      <alignment horizontal="right"/>
    </xf>
    <xf numFmtId="164" fontId="4" fillId="0" borderId="9" xfId="2" applyNumberFormat="1" applyFont="1" applyFill="1" applyBorder="1" applyAlignment="1" applyProtection="1">
      <alignment wrapText="1"/>
    </xf>
    <xf numFmtId="44" fontId="3" fillId="0" borderId="0" xfId="0" applyNumberFormat="1" applyFont="1"/>
    <xf numFmtId="0" fontId="3" fillId="0" borderId="30" xfId="0" applyFont="1" applyFill="1" applyBorder="1" applyAlignment="1">
      <alignment horizontal="center"/>
    </xf>
    <xf numFmtId="43" fontId="3" fillId="0" borderId="45" xfId="1" applyFont="1" applyFill="1" applyBorder="1"/>
    <xf numFmtId="43" fontId="4" fillId="0" borderId="45" xfId="1" applyFont="1" applyBorder="1"/>
    <xf numFmtId="164" fontId="4" fillId="0" borderId="45" xfId="1" applyNumberFormat="1" applyFont="1" applyBorder="1"/>
    <xf numFmtId="0" fontId="3" fillId="0" borderId="0" xfId="0" applyFont="1" applyBorder="1" applyAlignment="1">
      <alignment horizontal="center"/>
    </xf>
    <xf numFmtId="0" fontId="3" fillId="0" borderId="0" xfId="0" applyFont="1" applyBorder="1"/>
    <xf numFmtId="0" fontId="0" fillId="0" borderId="0" xfId="0" applyBorder="1" applyAlignment="1">
      <alignment horizontal="center"/>
    </xf>
    <xf numFmtId="0" fontId="0" fillId="0" borderId="0" xfId="0" applyBorder="1"/>
    <xf numFmtId="0" fontId="0" fillId="0" borderId="0" xfId="0" applyAlignment="1">
      <alignment horizontal="center"/>
    </xf>
    <xf numFmtId="164" fontId="3" fillId="0" borderId="6" xfId="2" applyNumberFormat="1" applyFont="1" applyFill="1" applyBorder="1" applyAlignment="1" applyProtection="1"/>
    <xf numFmtId="164" fontId="3" fillId="0" borderId="9" xfId="2" applyNumberFormat="1" applyFont="1" applyFill="1" applyBorder="1" applyAlignment="1" applyProtection="1"/>
    <xf numFmtId="164" fontId="3" fillId="2" borderId="9" xfId="2" applyNumberFormat="1" applyFont="1" applyFill="1" applyBorder="1" applyAlignment="1" applyProtection="1">
      <protection locked="0"/>
    </xf>
    <xf numFmtId="164" fontId="3" fillId="2" borderId="22" xfId="2" applyNumberFormat="1" applyFont="1" applyFill="1" applyBorder="1" applyAlignment="1" applyProtection="1">
      <protection locked="0"/>
    </xf>
    <xf numFmtId="164" fontId="4" fillId="0" borderId="23" xfId="2" applyNumberFormat="1" applyFont="1" applyFill="1" applyBorder="1" applyAlignment="1" applyProtection="1"/>
    <xf numFmtId="0" fontId="4" fillId="0" borderId="0" xfId="0" applyFont="1" applyAlignment="1">
      <alignment horizontal="center" vertical="top"/>
    </xf>
    <xf numFmtId="0" fontId="0" fillId="0" borderId="0" xfId="0" applyAlignment="1">
      <alignment vertical="top"/>
    </xf>
    <xf numFmtId="0" fontId="7" fillId="0" borderId="0" xfId="0" applyFont="1" applyBorder="1" applyAlignment="1" applyProtection="1">
      <alignment horizontal="center" vertical="center" wrapText="1"/>
    </xf>
    <xf numFmtId="0" fontId="0" fillId="0" borderId="0" xfId="0" applyFill="1"/>
    <xf numFmtId="9" fontId="4" fillId="2" borderId="1" xfId="3" applyFont="1" applyFill="1" applyBorder="1" applyAlignment="1" applyProtection="1">
      <alignment horizontal="right" wrapText="1"/>
      <protection locked="0"/>
    </xf>
    <xf numFmtId="0" fontId="27" fillId="0" borderId="0" xfId="0" applyFont="1" applyFill="1"/>
    <xf numFmtId="0" fontId="0" fillId="0" borderId="0" xfId="0" applyFill="1" applyAlignment="1">
      <alignment horizontal="center"/>
    </xf>
    <xf numFmtId="9" fontId="0" fillId="0" borderId="0" xfId="3" applyFont="1" applyFill="1"/>
    <xf numFmtId="0" fontId="4" fillId="0" borderId="44" xfId="0" applyFont="1" applyFill="1" applyBorder="1" applyAlignment="1">
      <alignment horizontal="center" wrapText="1"/>
    </xf>
    <xf numFmtId="0" fontId="4" fillId="0" borderId="45" xfId="0" applyFont="1" applyFill="1" applyBorder="1" applyAlignment="1">
      <alignment horizontal="center" vertical="center" wrapText="1"/>
    </xf>
    <xf numFmtId="0" fontId="4" fillId="0" borderId="45" xfId="0" applyFont="1" applyFill="1" applyBorder="1" applyAlignment="1">
      <alignment horizontal="center" vertical="center"/>
    </xf>
    <xf numFmtId="0" fontId="4" fillId="0" borderId="45" xfId="0" quotePrefix="1" applyFont="1" applyFill="1" applyBorder="1" applyAlignment="1">
      <alignment horizontal="center" vertical="center"/>
    </xf>
    <xf numFmtId="0" fontId="4" fillId="0" borderId="29" xfId="0" quotePrefix="1" applyFont="1" applyFill="1" applyBorder="1" applyAlignment="1">
      <alignment horizontal="center" vertical="center" wrapText="1"/>
    </xf>
    <xf numFmtId="44" fontId="0" fillId="0" borderId="0" xfId="0" applyNumberFormat="1" applyFill="1"/>
    <xf numFmtId="0" fontId="3" fillId="2" borderId="40" xfId="0" applyFont="1" applyFill="1" applyBorder="1" applyAlignment="1" applyProtection="1">
      <alignment horizontal="center"/>
      <protection locked="0"/>
    </xf>
    <xf numFmtId="0" fontId="3" fillId="2" borderId="16" xfId="0" applyFont="1" applyFill="1" applyBorder="1" applyAlignment="1" applyProtection="1">
      <alignment horizontal="center" wrapText="1"/>
      <protection locked="0"/>
    </xf>
    <xf numFmtId="43" fontId="3" fillId="2" borderId="27" xfId="1" applyFont="1" applyFill="1" applyBorder="1" applyAlignment="1" applyProtection="1">
      <alignment horizontal="center" wrapText="1"/>
      <protection locked="0"/>
    </xf>
    <xf numFmtId="164" fontId="4" fillId="0" borderId="4" xfId="2" applyNumberFormat="1" applyFont="1" applyFill="1" applyBorder="1" applyAlignment="1">
      <alignment horizontal="right"/>
    </xf>
    <xf numFmtId="164" fontId="4" fillId="0" borderId="19" xfId="2" applyNumberFormat="1" applyFont="1" applyFill="1" applyBorder="1" applyAlignment="1">
      <alignment wrapText="1"/>
    </xf>
    <xf numFmtId="0" fontId="3" fillId="0" borderId="44" xfId="0" applyFont="1" applyFill="1" applyBorder="1" applyAlignment="1">
      <alignment horizontal="center"/>
    </xf>
    <xf numFmtId="0" fontId="0" fillId="0" borderId="10" xfId="0" applyFill="1" applyBorder="1"/>
    <xf numFmtId="43" fontId="0" fillId="0" borderId="45" xfId="1" applyFont="1" applyFill="1" applyBorder="1"/>
    <xf numFmtId="43" fontId="4" fillId="0" borderId="45" xfId="1" applyFont="1" applyFill="1" applyBorder="1"/>
    <xf numFmtId="0" fontId="4" fillId="0" borderId="45" xfId="0" applyFont="1" applyFill="1" applyBorder="1" applyAlignment="1">
      <alignment horizontal="center" wrapText="1"/>
    </xf>
    <xf numFmtId="164" fontId="4" fillId="0" borderId="45" xfId="2" applyNumberFormat="1" applyFont="1" applyFill="1" applyBorder="1" applyAlignment="1">
      <alignment horizontal="right"/>
    </xf>
    <xf numFmtId="164" fontId="4" fillId="0" borderId="39" xfId="2" applyNumberFormat="1" applyFont="1" applyFill="1" applyBorder="1" applyAlignment="1">
      <alignment wrapText="1"/>
    </xf>
    <xf numFmtId="0" fontId="0" fillId="0" borderId="0" xfId="0" applyFill="1" applyBorder="1" applyAlignment="1">
      <alignment horizontal="center"/>
    </xf>
    <xf numFmtId="43" fontId="0" fillId="0" borderId="0" xfId="1" applyFont="1" applyFill="1" applyBorder="1"/>
    <xf numFmtId="0" fontId="0" fillId="0" borderId="0" xfId="0" applyFill="1" applyBorder="1"/>
    <xf numFmtId="164" fontId="3" fillId="0" borderId="6" xfId="2" applyNumberFormat="1" applyFont="1" applyFill="1" applyBorder="1" applyAlignment="1"/>
    <xf numFmtId="164" fontId="3" fillId="0" borderId="9" xfId="2" applyNumberFormat="1" applyFont="1" applyFill="1" applyBorder="1" applyAlignment="1"/>
    <xf numFmtId="164" fontId="4" fillId="0" borderId="23" xfId="2" applyNumberFormat="1" applyFont="1" applyFill="1" applyBorder="1" applyAlignment="1"/>
    <xf numFmtId="0" fontId="18" fillId="0" borderId="0" xfId="0" applyFont="1" applyAlignment="1" applyProtection="1">
      <alignment horizontal="center"/>
    </xf>
    <xf numFmtId="0" fontId="18" fillId="0" borderId="0" xfId="0" applyFont="1" applyProtection="1"/>
    <xf numFmtId="0" fontId="4" fillId="0" borderId="18" xfId="0" applyFont="1" applyBorder="1" applyAlignment="1" applyProtection="1">
      <alignment horizontal="center" vertical="center"/>
    </xf>
    <xf numFmtId="165" fontId="0" fillId="0" borderId="24" xfId="1" applyNumberFormat="1" applyFont="1" applyFill="1" applyBorder="1" applyProtection="1"/>
    <xf numFmtId="165" fontId="0" fillId="0" borderId="24" xfId="0" applyNumberFormat="1" applyFill="1" applyBorder="1" applyProtection="1"/>
    <xf numFmtId="0" fontId="3" fillId="0" borderId="0" xfId="0" applyFont="1" applyAlignment="1" applyProtection="1"/>
    <xf numFmtId="0" fontId="6" fillId="0" borderId="0" xfId="0" applyFont="1" applyAlignment="1" applyProtection="1"/>
    <xf numFmtId="0" fontId="6" fillId="0" borderId="0" xfId="0" applyFont="1" applyProtection="1"/>
    <xf numFmtId="0" fontId="18" fillId="2" borderId="4" xfId="0" applyFont="1" applyFill="1" applyBorder="1" applyAlignment="1" applyProtection="1">
      <alignment horizontal="right"/>
      <protection locked="0"/>
    </xf>
    <xf numFmtId="6" fontId="18" fillId="2" borderId="4" xfId="0" applyNumberFormat="1" applyFont="1" applyFill="1" applyBorder="1" applyAlignment="1" applyProtection="1">
      <alignment horizontal="right"/>
      <protection locked="0"/>
    </xf>
    <xf numFmtId="0" fontId="14" fillId="3" borderId="12" xfId="0" applyFont="1" applyFill="1" applyBorder="1" applyAlignment="1" applyProtection="1"/>
    <xf numFmtId="43" fontId="3" fillId="2" borderId="4" xfId="1" applyNumberFormat="1" applyFont="1" applyFill="1" applyBorder="1" applyProtection="1">
      <protection locked="0"/>
    </xf>
    <xf numFmtId="43" fontId="3" fillId="2" borderId="8" xfId="1" applyNumberFormat="1" applyFont="1" applyFill="1" applyBorder="1" applyProtection="1">
      <protection locked="0"/>
    </xf>
    <xf numFmtId="43" fontId="0" fillId="0" borderId="24" xfId="1" applyNumberFormat="1" applyFont="1" applyFill="1" applyBorder="1" applyProtection="1"/>
    <xf numFmtId="43" fontId="0" fillId="4" borderId="9" xfId="0" applyNumberFormat="1" applyFill="1" applyBorder="1" applyProtection="1"/>
    <xf numFmtId="43" fontId="25" fillId="0" borderId="23" xfId="1" applyNumberFormat="1" applyFont="1" applyFill="1" applyBorder="1" applyProtection="1"/>
    <xf numFmtId="2" fontId="0" fillId="2" borderId="4" xfId="0" applyNumberFormat="1" applyFill="1" applyBorder="1" applyProtection="1">
      <protection locked="0"/>
    </xf>
    <xf numFmtId="2" fontId="0" fillId="2" borderId="8" xfId="0" applyNumberFormat="1" applyFill="1" applyBorder="1" applyProtection="1">
      <protection locked="0"/>
    </xf>
    <xf numFmtId="0" fontId="3" fillId="2" borderId="50" xfId="0" applyFont="1" applyFill="1" applyBorder="1" applyAlignment="1" applyProtection="1">
      <alignment horizontal="left"/>
      <protection locked="0"/>
    </xf>
    <xf numFmtId="0" fontId="3" fillId="2" borderId="33" xfId="0" applyFont="1" applyFill="1" applyBorder="1" applyAlignment="1" applyProtection="1">
      <alignment horizontal="center"/>
      <protection locked="0"/>
    </xf>
    <xf numFmtId="0" fontId="3" fillId="2" borderId="8"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3" fillId="0" borderId="4" xfId="0" applyFont="1" applyBorder="1" applyAlignment="1" applyProtection="1"/>
    <xf numFmtId="0" fontId="0" fillId="0" borderId="4" xfId="0" applyBorder="1" applyAlignment="1" applyProtection="1">
      <alignment horizontal="left"/>
    </xf>
    <xf numFmtId="0" fontId="0" fillId="0" borderId="0" xfId="0" applyBorder="1" applyAlignment="1" applyProtection="1">
      <alignment horizontal="left"/>
    </xf>
    <xf numFmtId="0" fontId="25" fillId="0" borderId="0" xfId="0" applyFont="1" applyBorder="1" applyProtection="1"/>
    <xf numFmtId="0" fontId="3" fillId="2" borderId="40" xfId="0" applyFont="1" applyFill="1" applyBorder="1" applyAlignment="1" applyProtection="1">
      <alignment wrapText="1"/>
      <protection locked="0"/>
    </xf>
    <xf numFmtId="0" fontId="4" fillId="0" borderId="31" xfId="0" applyFont="1" applyBorder="1" applyAlignment="1" applyProtection="1">
      <alignment horizontal="center" vertical="center" wrapText="1"/>
    </xf>
    <xf numFmtId="165" fontId="0" fillId="2" borderId="27" xfId="1" applyNumberFormat="1" applyFont="1" applyFill="1" applyBorder="1" applyAlignment="1" applyProtection="1">
      <alignment wrapText="1"/>
      <protection locked="0"/>
    </xf>
    <xf numFmtId="165" fontId="0" fillId="0" borderId="8" xfId="1" applyNumberFormat="1" applyFont="1" applyBorder="1" applyAlignment="1" applyProtection="1">
      <alignment wrapText="1"/>
    </xf>
    <xf numFmtId="165" fontId="0" fillId="0" borderId="0" xfId="1" applyNumberFormat="1" applyFont="1" applyFill="1" applyBorder="1" applyAlignment="1" applyProtection="1">
      <alignment wrapText="1"/>
      <protection locked="0"/>
    </xf>
    <xf numFmtId="165" fontId="0" fillId="0" borderId="0" xfId="1" applyNumberFormat="1" applyFont="1" applyFill="1" applyBorder="1" applyAlignment="1" applyProtection="1">
      <alignment wrapText="1"/>
    </xf>
    <xf numFmtId="0" fontId="4" fillId="0" borderId="0" xfId="0" applyFont="1" applyFill="1" applyAlignment="1" applyProtection="1"/>
    <xf numFmtId="0" fontId="27" fillId="0" borderId="0" xfId="0" applyFont="1" applyAlignment="1" applyProtection="1">
      <alignment wrapText="1"/>
    </xf>
    <xf numFmtId="0" fontId="4" fillId="0" borderId="7" xfId="0" quotePrefix="1" applyFont="1" applyBorder="1" applyAlignment="1" applyProtection="1">
      <alignment horizontal="center"/>
    </xf>
    <xf numFmtId="0" fontId="4" fillId="0" borderId="6" xfId="0" quotePrefix="1" applyFont="1" applyBorder="1" applyAlignment="1" applyProtection="1">
      <alignment wrapText="1"/>
    </xf>
    <xf numFmtId="43" fontId="3" fillId="2" borderId="5" xfId="1" applyFont="1" applyFill="1" applyBorder="1" applyAlignment="1" applyProtection="1">
      <alignment horizontal="right" wrapText="1"/>
      <protection locked="0"/>
    </xf>
    <xf numFmtId="165" fontId="3" fillId="2" borderId="4" xfId="1" applyNumberFormat="1" applyFont="1" applyFill="1" applyBorder="1" applyAlignment="1" applyProtection="1">
      <alignment horizontal="center" wrapText="1"/>
      <protection locked="0"/>
    </xf>
    <xf numFmtId="164" fontId="4" fillId="0" borderId="4" xfId="2" applyNumberFormat="1" applyFont="1" applyBorder="1" applyAlignment="1" applyProtection="1">
      <alignment horizontal="right"/>
    </xf>
    <xf numFmtId="0" fontId="3" fillId="2" borderId="4"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4" fontId="4" fillId="0" borderId="27" xfId="2" applyNumberFormat="1" applyFont="1" applyBorder="1" applyAlignment="1" applyProtection="1">
      <alignment horizontal="right"/>
    </xf>
    <xf numFmtId="0" fontId="0" fillId="0" borderId="21" xfId="0" applyFill="1" applyBorder="1" applyProtection="1"/>
    <xf numFmtId="0" fontId="0" fillId="0" borderId="1" xfId="0" applyFill="1" applyBorder="1" applyProtection="1"/>
    <xf numFmtId="0" fontId="0" fillId="0" borderId="52" xfId="0" applyFill="1" applyBorder="1" applyProtection="1"/>
    <xf numFmtId="43" fontId="4" fillId="0" borderId="24" xfId="1" applyFont="1" applyFill="1" applyBorder="1" applyProtection="1"/>
    <xf numFmtId="0" fontId="4" fillId="0" borderId="24" xfId="0" applyFont="1" applyFill="1" applyBorder="1" applyAlignment="1" applyProtection="1">
      <alignment horizontal="center" wrapText="1"/>
    </xf>
    <xf numFmtId="164" fontId="4" fillId="0" borderId="24" xfId="2" applyNumberFormat="1" applyFont="1" applyFill="1" applyBorder="1" applyAlignment="1" applyProtection="1">
      <alignment horizontal="right"/>
    </xf>
    <xf numFmtId="0" fontId="0" fillId="0" borderId="2" xfId="0" applyBorder="1" applyProtection="1"/>
    <xf numFmtId="0" fontId="28" fillId="0" borderId="0" xfId="0" applyFont="1" applyBorder="1" applyProtection="1"/>
    <xf numFmtId="0" fontId="29" fillId="0" borderId="0" xfId="0" applyFont="1" applyProtection="1"/>
    <xf numFmtId="0" fontId="29" fillId="0" borderId="0" xfId="0" applyFont="1" applyBorder="1" applyProtection="1"/>
    <xf numFmtId="43" fontId="29" fillId="0" borderId="0" xfId="0" applyNumberFormat="1" applyFont="1" applyBorder="1" applyProtection="1"/>
    <xf numFmtId="0" fontId="30" fillId="0" borderId="0" xfId="0" applyFont="1" applyBorder="1" applyProtection="1"/>
    <xf numFmtId="0" fontId="31" fillId="0" borderId="2" xfId="0" applyFont="1" applyBorder="1" applyProtection="1"/>
    <xf numFmtId="0" fontId="31" fillId="0" borderId="0" xfId="0" applyFont="1" applyProtection="1"/>
    <xf numFmtId="0" fontId="28" fillId="0" borderId="0" xfId="0" applyFont="1" applyFill="1" applyBorder="1"/>
    <xf numFmtId="0" fontId="28" fillId="0" borderId="0" xfId="0" applyFont="1" applyBorder="1"/>
    <xf numFmtId="0" fontId="28" fillId="0" borderId="0" xfId="0" applyFont="1" applyProtection="1"/>
    <xf numFmtId="0" fontId="3" fillId="0" borderId="0" xfId="0" applyFont="1" applyFill="1" applyProtection="1"/>
    <xf numFmtId="44" fontId="0" fillId="0" borderId="0" xfId="2" applyFont="1" applyFill="1" applyProtection="1"/>
    <xf numFmtId="0" fontId="3" fillId="2" borderId="13" xfId="0" applyFont="1" applyFill="1" applyBorder="1" applyAlignment="1" applyProtection="1">
      <alignment horizontal="center"/>
      <protection locked="0"/>
    </xf>
    <xf numFmtId="0" fontId="4" fillId="0" borderId="4" xfId="0" applyNumberFormat="1" applyFont="1" applyFill="1" applyBorder="1" applyAlignment="1" applyProtection="1">
      <alignment horizontal="center" wrapText="1"/>
    </xf>
    <xf numFmtId="164" fontId="4" fillId="6" borderId="4" xfId="2" applyNumberFormat="1" applyFont="1" applyFill="1" applyBorder="1" applyAlignment="1" applyProtection="1">
      <alignment horizontal="right"/>
      <protection locked="0"/>
    </xf>
    <xf numFmtId="164" fontId="4" fillId="2" borderId="4" xfId="2" applyNumberFormat="1" applyFont="1" applyFill="1" applyBorder="1" applyAlignment="1" applyProtection="1">
      <alignment horizontal="right"/>
      <protection locked="0"/>
    </xf>
    <xf numFmtId="0" fontId="4" fillId="6" borderId="4" xfId="0" applyNumberFormat="1" applyFont="1" applyFill="1" applyBorder="1" applyAlignment="1" applyProtection="1">
      <alignment horizontal="center" wrapText="1"/>
      <protection locked="0"/>
    </xf>
    <xf numFmtId="9" fontId="0" fillId="2" borderId="1" xfId="3" applyFont="1" applyFill="1" applyBorder="1" applyAlignment="1" applyProtection="1">
      <alignment horizontal="right" wrapText="1"/>
      <protection locked="0"/>
    </xf>
    <xf numFmtId="0" fontId="0" fillId="0" borderId="0" xfId="0" applyProtection="1">
      <protection locked="0"/>
    </xf>
    <xf numFmtId="0" fontId="18" fillId="2" borderId="4" xfId="0" applyFont="1" applyFill="1" applyBorder="1" applyAlignment="1" applyProtection="1">
      <alignment horizontal="center"/>
      <protection locked="0"/>
    </xf>
    <xf numFmtId="0" fontId="18" fillId="2" borderId="33" xfId="0" applyFont="1" applyFill="1" applyBorder="1" applyAlignment="1" applyProtection="1">
      <alignment horizontal="center"/>
      <protection locked="0"/>
    </xf>
    <xf numFmtId="0" fontId="18" fillId="2" borderId="4" xfId="0" applyFont="1" applyFill="1" applyBorder="1" applyProtection="1">
      <protection locked="0"/>
    </xf>
    <xf numFmtId="0" fontId="18" fillId="3" borderId="4" xfId="0" applyFont="1" applyFill="1" applyBorder="1" applyAlignment="1" applyProtection="1">
      <protection locked="0"/>
    </xf>
    <xf numFmtId="165" fontId="18" fillId="3" borderId="4" xfId="1" applyNumberFormat="1" applyFont="1" applyFill="1" applyBorder="1" applyAlignment="1" applyProtection="1">
      <alignment horizontal="right"/>
      <protection locked="0"/>
    </xf>
    <xf numFmtId="0" fontId="0" fillId="0" borderId="16" xfId="0" applyFill="1" applyBorder="1" applyAlignment="1" applyProtection="1">
      <protection locked="0"/>
    </xf>
    <xf numFmtId="0" fontId="0" fillId="0" borderId="0" xfId="0" applyFill="1" applyBorder="1" applyProtection="1">
      <protection locked="0"/>
    </xf>
    <xf numFmtId="43" fontId="12" fillId="0" borderId="0" xfId="1" applyFont="1" applyFill="1" applyAlignment="1" applyProtection="1">
      <alignment horizontal="right"/>
      <protection locked="0"/>
    </xf>
    <xf numFmtId="0" fontId="0" fillId="0" borderId="16" xfId="0" applyFill="1" applyBorder="1" applyProtection="1">
      <protection locked="0"/>
    </xf>
    <xf numFmtId="0" fontId="0" fillId="0" borderId="12" xfId="0" applyFill="1" applyBorder="1" applyProtection="1">
      <protection locked="0"/>
    </xf>
    <xf numFmtId="43" fontId="0" fillId="0" borderId="12" xfId="1" applyFont="1" applyFill="1" applyBorder="1" applyProtection="1">
      <protection locked="0"/>
    </xf>
    <xf numFmtId="43" fontId="0" fillId="0" borderId="0" xfId="1" applyFont="1" applyFill="1" applyProtection="1">
      <protection locked="0"/>
    </xf>
    <xf numFmtId="0" fontId="0" fillId="0" borderId="0" xfId="0" applyFill="1" applyProtection="1">
      <protection locked="0"/>
    </xf>
    <xf numFmtId="43" fontId="20" fillId="0" borderId="0" xfId="1" applyFont="1" applyFill="1" applyBorder="1" applyProtection="1">
      <protection locked="0"/>
    </xf>
    <xf numFmtId="0" fontId="12" fillId="0" borderId="0" xfId="0" applyFont="1" applyFill="1" applyAlignment="1" applyProtection="1">
      <alignment horizontal="right"/>
      <protection locked="0"/>
    </xf>
    <xf numFmtId="43" fontId="0" fillId="0" borderId="16" xfId="1" applyFont="1" applyFill="1" applyBorder="1" applyAlignment="1" applyProtection="1">
      <alignment horizontal="center"/>
      <protection locked="0"/>
    </xf>
    <xf numFmtId="0" fontId="5" fillId="0" borderId="0" xfId="0" applyFont="1" applyBorder="1" applyAlignment="1" applyProtection="1">
      <alignment horizontal="center" vertical="center" wrapText="1"/>
      <protection locked="0"/>
    </xf>
    <xf numFmtId="0" fontId="2" fillId="0" borderId="0" xfId="6"/>
    <xf numFmtId="0" fontId="2" fillId="0" borderId="0" xfId="6" applyAlignment="1">
      <alignment horizontal="right"/>
    </xf>
    <xf numFmtId="165" fontId="0" fillId="0" borderId="0" xfId="7" applyNumberFormat="1" applyFont="1"/>
    <xf numFmtId="10" fontId="2" fillId="0" borderId="0" xfId="6" applyNumberFormat="1"/>
    <xf numFmtId="0" fontId="0" fillId="0" borderId="0" xfId="7" applyNumberFormat="1" applyFont="1"/>
    <xf numFmtId="165" fontId="2" fillId="0" borderId="0" xfId="6" applyNumberFormat="1"/>
    <xf numFmtId="0" fontId="33" fillId="0" borderId="16" xfId="6" applyFont="1" applyBorder="1" applyAlignment="1">
      <alignment horizontal="left"/>
    </xf>
    <xf numFmtId="0" fontId="2" fillId="0" borderId="16" xfId="6" applyBorder="1"/>
    <xf numFmtId="41" fontId="0" fillId="0" borderId="0" xfId="7" applyNumberFormat="1" applyFont="1"/>
    <xf numFmtId="43" fontId="0" fillId="0" borderId="0" xfId="7" applyFont="1"/>
    <xf numFmtId="43" fontId="2" fillId="0" borderId="0" xfId="6" applyNumberFormat="1"/>
    <xf numFmtId="10" fontId="0" fillId="0" borderId="0" xfId="7" applyNumberFormat="1" applyFont="1"/>
    <xf numFmtId="0" fontId="2" fillId="0" borderId="0" xfId="6" quotePrefix="1"/>
    <xf numFmtId="43" fontId="0" fillId="0" borderId="0" xfId="7" applyNumberFormat="1" applyFont="1"/>
    <xf numFmtId="41" fontId="0" fillId="0" borderId="1" xfId="7" applyNumberFormat="1" applyFont="1" applyBorder="1"/>
    <xf numFmtId="169" fontId="0" fillId="0" borderId="0" xfId="7" applyNumberFormat="1" applyFont="1"/>
    <xf numFmtId="41" fontId="0" fillId="0" borderId="10" xfId="7" applyNumberFormat="1" applyFont="1" applyBorder="1"/>
    <xf numFmtId="41" fontId="0" fillId="0" borderId="0" xfId="7" applyNumberFormat="1" applyFont="1" applyBorder="1"/>
    <xf numFmtId="0" fontId="10" fillId="0" borderId="39" xfId="0" applyFont="1" applyBorder="1" applyAlignment="1" applyProtection="1">
      <alignment horizontal="center" vertical="center" wrapText="1"/>
    </xf>
    <xf numFmtId="166" fontId="18" fillId="0" borderId="4" xfId="0" applyNumberFormat="1" applyFont="1" applyBorder="1" applyAlignment="1" applyProtection="1">
      <alignment horizontal="center"/>
    </xf>
    <xf numFmtId="0" fontId="10" fillId="2" borderId="32"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0" fontId="10" fillId="2" borderId="39" xfId="0" applyFont="1" applyFill="1" applyBorder="1" applyAlignment="1" applyProtection="1">
      <alignment horizontal="center" vertical="center" wrapText="1"/>
    </xf>
    <xf numFmtId="168" fontId="18" fillId="2" borderId="42" xfId="2" applyNumberFormat="1" applyFont="1" applyFill="1" applyBorder="1" applyAlignment="1" applyProtection="1">
      <alignment horizontal="center" vertical="center" wrapText="1"/>
    </xf>
    <xf numFmtId="168" fontId="18" fillId="2" borderId="6" xfId="2" applyNumberFormat="1" applyFont="1" applyFill="1" applyBorder="1" applyAlignment="1" applyProtection="1">
      <alignment horizontal="center" vertical="center" wrapText="1"/>
    </xf>
    <xf numFmtId="168" fontId="18" fillId="2" borderId="18" xfId="2" applyNumberFormat="1" applyFont="1" applyFill="1" applyBorder="1" applyAlignment="1" applyProtection="1">
      <alignment horizontal="right" vertical="center" wrapText="1"/>
    </xf>
    <xf numFmtId="0" fontId="18" fillId="2" borderId="35" xfId="0" applyFont="1" applyFill="1" applyBorder="1" applyAlignment="1" applyProtection="1">
      <alignment horizontal="right" vertical="center" wrapText="1"/>
    </xf>
    <xf numFmtId="0" fontId="18" fillId="2" borderId="6" xfId="0" applyFont="1" applyFill="1" applyBorder="1" applyAlignment="1" applyProtection="1">
      <alignment horizontal="right" vertical="center" wrapText="1"/>
    </xf>
    <xf numFmtId="43" fontId="18" fillId="0" borderId="34" xfId="1" applyFont="1" applyFill="1" applyBorder="1" applyAlignment="1" applyProtection="1">
      <alignment horizontal="center" vertical="center" wrapText="1"/>
    </xf>
    <xf numFmtId="6" fontId="18" fillId="5" borderId="4" xfId="1" applyNumberFormat="1" applyFont="1" applyFill="1" applyBorder="1" applyAlignment="1" applyProtection="1">
      <alignment horizontal="center"/>
    </xf>
    <xf numFmtId="0" fontId="18" fillId="2" borderId="40" xfId="6" applyFont="1" applyFill="1" applyBorder="1" applyAlignment="1" applyProtection="1">
      <alignment horizontal="center"/>
      <protection locked="0"/>
    </xf>
    <xf numFmtId="0" fontId="10" fillId="2" borderId="4" xfId="0" applyFont="1" applyFill="1" applyBorder="1" applyProtection="1">
      <protection locked="0"/>
    </xf>
    <xf numFmtId="166" fontId="18" fillId="2" borderId="27" xfId="6" applyNumberFormat="1" applyFont="1" applyFill="1" applyBorder="1" applyAlignment="1" applyProtection="1">
      <alignment horizontal="center"/>
      <protection locked="0"/>
    </xf>
    <xf numFmtId="0" fontId="18" fillId="2" borderId="33" xfId="6" applyFont="1" applyFill="1" applyBorder="1" applyAlignment="1" applyProtection="1">
      <alignment horizontal="center"/>
      <protection locked="0"/>
    </xf>
    <xf numFmtId="0" fontId="10" fillId="2" borderId="4" xfId="0" applyFont="1" applyFill="1" applyBorder="1" applyAlignment="1" applyProtection="1">
      <alignment horizontal="left"/>
      <protection locked="0"/>
    </xf>
    <xf numFmtId="166" fontId="18" fillId="2" borderId="4" xfId="6" applyNumberFormat="1" applyFont="1" applyFill="1" applyBorder="1" applyAlignment="1" applyProtection="1">
      <alignment horizontal="center"/>
      <protection locked="0"/>
    </xf>
    <xf numFmtId="0" fontId="18" fillId="2" borderId="33" xfId="6" applyFont="1" applyFill="1" applyBorder="1" applyAlignment="1" applyProtection="1">
      <alignment horizontal="center" vertical="center"/>
      <protection locked="0"/>
    </xf>
    <xf numFmtId="166" fontId="18" fillId="2" borderId="4" xfId="6" applyNumberFormat="1" applyFont="1" applyFill="1" applyBorder="1" applyAlignment="1" applyProtection="1">
      <alignment horizontal="center" vertical="center"/>
      <protection locked="0"/>
    </xf>
    <xf numFmtId="0" fontId="18" fillId="2" borderId="4" xfId="6" applyFont="1" applyFill="1" applyBorder="1" applyProtection="1">
      <protection locked="0"/>
    </xf>
    <xf numFmtId="41" fontId="18" fillId="2" borderId="4" xfId="6" applyNumberFormat="1" applyFont="1" applyFill="1" applyBorder="1" applyAlignment="1" applyProtection="1">
      <alignment horizontal="center" vertical="center"/>
      <protection locked="0"/>
    </xf>
    <xf numFmtId="3" fontId="18" fillId="2" borderId="4" xfId="6" applyNumberFormat="1" applyFont="1" applyFill="1" applyBorder="1" applyAlignment="1" applyProtection="1">
      <alignment horizontal="right"/>
      <protection locked="0"/>
    </xf>
    <xf numFmtId="41" fontId="18" fillId="2" borderId="4" xfId="6" applyNumberFormat="1" applyFont="1" applyFill="1" applyBorder="1" applyAlignment="1" applyProtection="1">
      <alignment horizontal="center"/>
      <protection locked="0"/>
    </xf>
    <xf numFmtId="41" fontId="18" fillId="2" borderId="4" xfId="6" applyNumberFormat="1" applyFont="1" applyFill="1" applyBorder="1" applyAlignment="1" applyProtection="1">
      <alignment horizontal="right"/>
      <protection locked="0"/>
    </xf>
    <xf numFmtId="41" fontId="18" fillId="2" borderId="27" xfId="7" applyNumberFormat="1" applyFont="1" applyFill="1" applyBorder="1" applyAlignment="1" applyProtection="1">
      <alignment horizontal="center"/>
      <protection locked="0"/>
    </xf>
    <xf numFmtId="41" fontId="18" fillId="2" borderId="4" xfId="7" applyNumberFormat="1" applyFont="1" applyFill="1" applyBorder="1" applyAlignment="1" applyProtection="1">
      <alignment horizontal="center"/>
      <protection locked="0"/>
    </xf>
    <xf numFmtId="0" fontId="2" fillId="0" borderId="0" xfId="6" applyAlignment="1">
      <alignment horizontal="right"/>
    </xf>
    <xf numFmtId="0" fontId="2" fillId="0" borderId="0" xfId="6" applyAlignment="1">
      <alignment horizontal="left"/>
    </xf>
    <xf numFmtId="0" fontId="3" fillId="2" borderId="4" xfId="0" applyFont="1" applyFill="1" applyBorder="1" applyProtection="1">
      <protection locked="0"/>
    </xf>
    <xf numFmtId="0" fontId="3" fillId="2" borderId="54" xfId="0" applyFont="1" applyFill="1" applyBorder="1" applyAlignment="1" applyProtection="1">
      <alignment vertical="center" wrapText="1"/>
      <protection locked="0"/>
    </xf>
    <xf numFmtId="43" fontId="0" fillId="2" borderId="4" xfId="1" applyFont="1" applyFill="1" applyBorder="1" applyProtection="1">
      <protection locked="0"/>
    </xf>
    <xf numFmtId="20" fontId="3" fillId="2" borderId="4" xfId="0" applyNumberFormat="1" applyFont="1" applyFill="1" applyBorder="1" applyProtection="1">
      <protection locked="0"/>
    </xf>
    <xf numFmtId="20" fontId="0" fillId="2" borderId="4" xfId="0" applyNumberFormat="1" applyFill="1" applyBorder="1" applyProtection="1">
      <protection locked="0"/>
    </xf>
    <xf numFmtId="0" fontId="35" fillId="2" borderId="40" xfId="0" applyFont="1" applyFill="1" applyBorder="1" applyProtection="1">
      <protection locked="0"/>
    </xf>
    <xf numFmtId="0" fontId="3" fillId="2" borderId="5" xfId="0" applyFont="1" applyFill="1" applyBorder="1" applyAlignment="1" applyProtection="1">
      <alignment vertical="center" wrapText="1"/>
      <protection locked="0"/>
    </xf>
    <xf numFmtId="0" fontId="0" fillId="2" borderId="4" xfId="0" applyFill="1" applyBorder="1" applyProtection="1">
      <protection locked="0"/>
    </xf>
    <xf numFmtId="20" fontId="3" fillId="2" borderId="4" xfId="0" applyNumberFormat="1" applyFont="1" applyFill="1" applyBorder="1" applyAlignment="1" applyProtection="1">
      <alignment horizontal="center"/>
      <protection locked="0"/>
    </xf>
    <xf numFmtId="43" fontId="0" fillId="2" borderId="4" xfId="1" applyFont="1" applyFill="1" applyBorder="1" applyAlignment="1" applyProtection="1">
      <alignment horizontal="center"/>
      <protection locked="0"/>
    </xf>
    <xf numFmtId="20" fontId="0" fillId="2" borderId="4"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33" xfId="0" applyFill="1" applyBorder="1" applyProtection="1">
      <protection locked="0"/>
    </xf>
    <xf numFmtId="0" fontId="3" fillId="2" borderId="5" xfId="0" applyFont="1" applyFill="1" applyBorder="1" applyAlignment="1" applyProtection="1">
      <alignment wrapText="1"/>
      <protection locked="0"/>
    </xf>
    <xf numFmtId="43" fontId="3" fillId="2" borderId="4" xfId="1" applyFont="1" applyFill="1" applyBorder="1" applyProtection="1">
      <protection locked="0"/>
    </xf>
    <xf numFmtId="43" fontId="3" fillId="2" borderId="4" xfId="1" applyFont="1" applyFill="1" applyBorder="1" applyAlignment="1" applyProtection="1">
      <alignment horizontal="center"/>
      <protection locked="0"/>
    </xf>
    <xf numFmtId="0" fontId="3" fillId="2" borderId="47" xfId="0" applyFont="1" applyFill="1" applyBorder="1" applyAlignment="1" applyProtection="1">
      <protection locked="0"/>
    </xf>
    <xf numFmtId="43" fontId="4" fillId="2" borderId="27" xfId="1" applyFont="1" applyFill="1" applyBorder="1" applyAlignment="1" applyProtection="1">
      <alignment horizontal="right" wrapText="1"/>
      <protection locked="0"/>
    </xf>
    <xf numFmtId="43" fontId="4" fillId="2" borderId="4" xfId="1" applyFont="1" applyFill="1" applyBorder="1" applyAlignment="1" applyProtection="1">
      <alignment horizontal="right" wrapText="1"/>
      <protection locked="0"/>
    </xf>
    <xf numFmtId="43" fontId="4" fillId="2" borderId="56" xfId="1" applyFont="1" applyFill="1" applyBorder="1" applyAlignment="1" applyProtection="1">
      <alignment horizontal="right" wrapText="1"/>
      <protection locked="0"/>
    </xf>
    <xf numFmtId="0" fontId="4" fillId="2" borderId="27" xfId="0" applyFont="1" applyFill="1" applyBorder="1" applyAlignment="1" applyProtection="1">
      <alignment vertical="center" wrapText="1"/>
      <protection locked="0"/>
    </xf>
    <xf numFmtId="43" fontId="4" fillId="2" borderId="27" xfId="1" applyFont="1" applyFill="1" applyBorder="1" applyAlignment="1" applyProtection="1">
      <alignment wrapText="1"/>
      <protection locked="0"/>
    </xf>
    <xf numFmtId="0" fontId="4" fillId="2" borderId="4" xfId="0" applyFont="1" applyFill="1" applyBorder="1" applyAlignment="1" applyProtection="1">
      <alignment vertical="center" wrapText="1"/>
      <protection locked="0"/>
    </xf>
    <xf numFmtId="43" fontId="4" fillId="2" borderId="4" xfId="1" applyFont="1" applyFill="1" applyBorder="1" applyAlignment="1" applyProtection="1">
      <alignment wrapText="1"/>
      <protection locked="0"/>
    </xf>
    <xf numFmtId="0" fontId="4" fillId="2" borderId="4" xfId="0" applyFont="1" applyFill="1" applyBorder="1" applyAlignment="1" applyProtection="1">
      <alignment horizontal="center" vertical="center" wrapText="1"/>
      <protection locked="0"/>
    </xf>
    <xf numFmtId="0" fontId="4" fillId="2" borderId="33" xfId="0" applyFont="1" applyFill="1" applyBorder="1" applyAlignment="1" applyProtection="1">
      <alignment vertical="center" wrapText="1"/>
      <protection locked="0"/>
    </xf>
    <xf numFmtId="0" fontId="3" fillId="2" borderId="4" xfId="0" applyFont="1" applyFill="1" applyBorder="1" applyAlignment="1" applyProtection="1">
      <protection locked="0"/>
    </xf>
    <xf numFmtId="0" fontId="4" fillId="2" borderId="13" xfId="0" applyFont="1" applyFill="1" applyBorder="1" applyAlignment="1" applyProtection="1">
      <alignment vertical="center" wrapText="1"/>
      <protection locked="0"/>
    </xf>
    <xf numFmtId="0" fontId="0" fillId="2" borderId="13" xfId="0" applyFill="1" applyBorder="1" applyProtection="1">
      <protection locked="0"/>
    </xf>
    <xf numFmtId="14" fontId="0" fillId="0" borderId="16" xfId="0" applyNumberFormat="1" applyFill="1" applyBorder="1" applyProtection="1">
      <protection locked="0"/>
    </xf>
    <xf numFmtId="0" fontId="3" fillId="2" borderId="4" xfId="0" applyFont="1" applyFill="1" applyBorder="1" applyAlignment="1" applyProtection="1">
      <alignment wrapText="1"/>
      <protection locked="0"/>
    </xf>
    <xf numFmtId="0" fontId="0" fillId="2" borderId="33" xfId="0" applyFill="1" applyBorder="1" applyAlignment="1" applyProtection="1">
      <alignment wrapText="1"/>
      <protection locked="0"/>
    </xf>
    <xf numFmtId="165" fontId="0" fillId="0" borderId="16" xfId="7" applyNumberFormat="1" applyFont="1" applyBorder="1"/>
    <xf numFmtId="0" fontId="1" fillId="0" borderId="0" xfId="6" applyFont="1" applyAlignment="1">
      <alignment horizontal="right"/>
    </xf>
    <xf numFmtId="0" fontId="0" fillId="0" borderId="0" xfId="0" applyFill="1" applyAlignment="1"/>
    <xf numFmtId="0" fontId="3" fillId="2" borderId="53"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5" fillId="0" borderId="0" xfId="0" applyFont="1" applyAlignment="1" applyProtection="1">
      <alignment horizontal="center" wrapText="1"/>
    </xf>
    <xf numFmtId="43" fontId="3" fillId="2" borderId="27" xfId="1" applyFont="1" applyFill="1" applyBorder="1" applyAlignment="1" applyProtection="1">
      <alignment horizontal="right" wrapText="1"/>
      <protection locked="0"/>
    </xf>
    <xf numFmtId="0" fontId="3" fillId="2" borderId="4" xfId="0" applyFont="1" applyFill="1" applyBorder="1" applyAlignment="1" applyProtection="1">
      <alignment horizontal="left"/>
      <protection locked="0"/>
    </xf>
    <xf numFmtId="0" fontId="4" fillId="2" borderId="4" xfId="0" applyNumberFormat="1" applyFont="1" applyFill="1" applyBorder="1" applyAlignment="1" applyProtection="1">
      <alignment wrapText="1"/>
      <protection locked="0"/>
    </xf>
    <xf numFmtId="43" fontId="4" fillId="2" borderId="4" xfId="1" applyFont="1" applyFill="1" applyBorder="1" applyAlignment="1" applyProtection="1">
      <alignment horizontal="left" wrapText="1"/>
      <protection locked="0"/>
    </xf>
    <xf numFmtId="0" fontId="3" fillId="2" borderId="4" xfId="0" applyFont="1" applyFill="1" applyBorder="1" applyAlignment="1" applyProtection="1">
      <alignment horizontal="left" wrapText="1"/>
      <protection locked="0"/>
    </xf>
    <xf numFmtId="43" fontId="3" fillId="2" borderId="4" xfId="1" applyFont="1" applyFill="1" applyBorder="1" applyAlignment="1" applyProtection="1">
      <alignment horizontal="left" wrapText="1"/>
      <protection locked="0"/>
    </xf>
    <xf numFmtId="0" fontId="3" fillId="2" borderId="40" xfId="0" applyFont="1" applyFill="1" applyBorder="1" applyAlignment="1" applyProtection="1">
      <alignment horizontal="left"/>
      <protection locked="0"/>
    </xf>
    <xf numFmtId="0" fontId="3" fillId="2" borderId="16" xfId="0" applyFont="1" applyFill="1" applyBorder="1" applyAlignment="1" applyProtection="1">
      <alignment horizontal="left" wrapText="1"/>
      <protection locked="0"/>
    </xf>
    <xf numFmtId="43" fontId="3" fillId="2" borderId="27" xfId="1" applyFont="1" applyFill="1" applyBorder="1" applyAlignment="1" applyProtection="1">
      <alignment horizontal="left" wrapText="1"/>
      <protection locked="0"/>
    </xf>
    <xf numFmtId="43" fontId="0" fillId="2" borderId="5" xfId="1" applyNumberFormat="1" applyFont="1" applyFill="1" applyBorder="1" applyProtection="1">
      <protection locked="0"/>
    </xf>
    <xf numFmtId="2" fontId="3" fillId="2" borderId="4" xfId="0" applyNumberFormat="1" applyFont="1" applyFill="1" applyBorder="1" applyAlignment="1" applyProtection="1">
      <alignment vertical="center" wrapText="1"/>
      <protection locked="0"/>
    </xf>
    <xf numFmtId="2" fontId="0" fillId="2" borderId="5" xfId="1" applyNumberFormat="1" applyFont="1" applyFill="1" applyBorder="1" applyProtection="1">
      <protection locked="0"/>
    </xf>
    <xf numFmtId="2" fontId="0" fillId="0" borderId="9" xfId="1" applyNumberFormat="1" applyFont="1" applyBorder="1" applyProtection="1"/>
    <xf numFmtId="43" fontId="0" fillId="0" borderId="4" xfId="1" applyNumberFormat="1" applyFont="1" applyFill="1" applyBorder="1" applyProtection="1"/>
    <xf numFmtId="43" fontId="0" fillId="0" borderId="4" xfId="0" applyNumberFormat="1" applyBorder="1" applyAlignment="1" applyProtection="1"/>
    <xf numFmtId="0" fontId="3" fillId="2" borderId="57" xfId="0" applyFont="1" applyFill="1" applyBorder="1" applyAlignment="1" applyProtection="1">
      <alignment vertical="center" wrapText="1"/>
      <protection locked="0"/>
    </xf>
    <xf numFmtId="0" fontId="34" fillId="2" borderId="41" xfId="0" applyFont="1" applyFill="1" applyBorder="1" applyProtection="1">
      <protection locked="0"/>
    </xf>
    <xf numFmtId="44" fontId="5" fillId="4" borderId="17" xfId="2" applyNumberFormat="1" applyFont="1" applyFill="1" applyBorder="1" applyAlignment="1" applyProtection="1">
      <alignment horizontal="center" vertical="center"/>
    </xf>
    <xf numFmtId="44" fontId="4" fillId="4" borderId="38" xfId="5" applyNumberFormat="1" applyFont="1" applyFill="1" applyBorder="1" applyAlignment="1" applyProtection="1">
      <alignment horizontal="center" vertical="center"/>
    </xf>
    <xf numFmtId="9" fontId="0" fillId="0" borderId="0" xfId="3" applyFont="1" applyFill="1" applyAlignment="1"/>
    <xf numFmtId="0" fontId="4" fillId="0" borderId="4" xfId="0" applyNumberFormat="1" applyFont="1" applyFill="1" applyBorder="1" applyAlignment="1">
      <alignment wrapText="1"/>
    </xf>
    <xf numFmtId="0" fontId="4" fillId="6" borderId="4" xfId="0" applyNumberFormat="1" applyFont="1" applyFill="1" applyBorder="1" applyAlignment="1" applyProtection="1">
      <alignment wrapText="1"/>
      <protection locked="0"/>
    </xf>
    <xf numFmtId="0" fontId="4" fillId="0" borderId="45" xfId="0" applyFont="1" applyFill="1" applyBorder="1" applyAlignment="1">
      <alignment wrapText="1"/>
    </xf>
    <xf numFmtId="0" fontId="0" fillId="0" borderId="0" xfId="0" applyFill="1" applyBorder="1" applyAlignment="1"/>
    <xf numFmtId="9" fontId="4" fillId="6" borderId="4" xfId="3" applyFont="1" applyFill="1" applyBorder="1" applyAlignment="1" applyProtection="1">
      <alignment horizontal="right"/>
      <protection locked="0"/>
    </xf>
    <xf numFmtId="43" fontId="4" fillId="6" borderId="4" xfId="1" applyFont="1" applyFill="1" applyBorder="1" applyAlignment="1" applyProtection="1">
      <alignment horizontal="right"/>
      <protection locked="0"/>
    </xf>
    <xf numFmtId="44" fontId="18" fillId="2" borderId="4" xfId="2" applyFont="1" applyFill="1" applyBorder="1" applyAlignment="1" applyProtection="1">
      <alignment horizontal="right" indent="1"/>
      <protection locked="0"/>
    </xf>
    <xf numFmtId="44" fontId="18" fillId="0" borderId="4" xfId="2" applyFont="1" applyBorder="1" applyAlignment="1" applyProtection="1">
      <alignment horizontal="right" vertical="center"/>
    </xf>
    <xf numFmtId="0" fontId="14" fillId="0" borderId="32" xfId="0" applyFont="1" applyBorder="1" applyAlignment="1" applyProtection="1">
      <alignment horizontal="center" vertical="center" wrapText="1"/>
    </xf>
    <xf numFmtId="0" fontId="4" fillId="0" borderId="0" xfId="0" applyFont="1" applyBorder="1" applyAlignment="1" applyProtection="1">
      <alignment horizontal="right"/>
    </xf>
    <xf numFmtId="0" fontId="4" fillId="0" borderId="0" xfId="0" applyFont="1" applyBorder="1" applyAlignment="1" applyProtection="1"/>
    <xf numFmtId="0" fontId="3" fillId="0" borderId="0" xfId="0" applyFont="1" applyFill="1" applyAlignment="1" applyProtection="1">
      <alignment horizontal="left"/>
    </xf>
    <xf numFmtId="0" fontId="0" fillId="0" borderId="0" xfId="0" applyFill="1" applyAlignment="1" applyProtection="1">
      <alignment horizontal="left"/>
    </xf>
    <xf numFmtId="0" fontId="4" fillId="0" borderId="0" xfId="0" applyFont="1" applyBorder="1" applyAlignment="1" applyProtection="1">
      <alignment horizontal="right" wrapText="1"/>
    </xf>
    <xf numFmtId="0" fontId="0" fillId="0" borderId="0" xfId="0" applyBorder="1" applyAlignment="1" applyProtection="1"/>
    <xf numFmtId="0" fontId="3" fillId="0" borderId="0" xfId="0" applyFont="1" applyBorder="1" applyAlignment="1" applyProtection="1"/>
    <xf numFmtId="0" fontId="4" fillId="0" borderId="0" xfId="0" applyFont="1" applyFill="1" applyBorder="1" applyAlignment="1" applyProtection="1">
      <alignment horizontal="right"/>
    </xf>
    <xf numFmtId="0" fontId="0" fillId="0" borderId="0" xfId="0" applyFill="1" applyBorder="1" applyAlignment="1" applyProtection="1">
      <alignment horizontal="right"/>
    </xf>
    <xf numFmtId="0" fontId="4" fillId="2" borderId="16"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4" fillId="0" borderId="7" xfId="0" applyFont="1" applyBorder="1" applyAlignment="1" applyProtection="1">
      <alignment horizontal="center"/>
    </xf>
    <xf numFmtId="0" fontId="18" fillId="2" borderId="1" xfId="0" applyFont="1" applyFill="1" applyBorder="1" applyAlignment="1" applyProtection="1">
      <protection locked="0"/>
    </xf>
    <xf numFmtId="0" fontId="4" fillId="0" borderId="37"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37" xfId="0" applyBorder="1" applyAlignment="1" applyProtection="1">
      <alignment horizontal="center" vertical="center"/>
    </xf>
    <xf numFmtId="0" fontId="0" fillId="0" borderId="18" xfId="0" applyBorder="1" applyAlignment="1" applyProtection="1"/>
    <xf numFmtId="0" fontId="0" fillId="0" borderId="7" xfId="0" applyBorder="1" applyAlignment="1" applyProtection="1"/>
    <xf numFmtId="0" fontId="4" fillId="0" borderId="7" xfId="0" applyFont="1" applyBorder="1" applyAlignment="1" applyProtection="1">
      <alignment horizontal="center" wrapText="1"/>
    </xf>
    <xf numFmtId="0" fontId="4" fillId="0" borderId="33" xfId="0" applyFont="1" applyBorder="1" applyAlignment="1" applyProtection="1"/>
    <xf numFmtId="0" fontId="4" fillId="0" borderId="4" xfId="0" applyFont="1" applyBorder="1" applyAlignment="1" applyProtection="1"/>
    <xf numFmtId="165" fontId="3" fillId="2" borderId="4" xfId="1" applyNumberFormat="1" applyFont="1" applyFill="1" applyBorder="1" applyAlignment="1" applyProtection="1">
      <protection locked="0"/>
    </xf>
    <xf numFmtId="164" fontId="3" fillId="2" borderId="4" xfId="2" applyNumberFormat="1" applyFont="1" applyFill="1" applyBorder="1" applyAlignment="1" applyProtection="1">
      <protection locked="0"/>
    </xf>
    <xf numFmtId="44" fontId="3" fillId="2" borderId="4" xfId="2" applyFont="1" applyFill="1" applyBorder="1" applyAlignment="1" applyProtection="1">
      <protection locked="0"/>
    </xf>
    <xf numFmtId="43" fontId="3" fillId="2" borderId="4" xfId="1" applyFont="1" applyFill="1" applyBorder="1" applyAlignment="1" applyProtection="1">
      <protection locked="0"/>
    </xf>
    <xf numFmtId="0" fontId="21" fillId="0" borderId="0" xfId="0" applyFont="1" applyAlignment="1" applyProtection="1">
      <alignment horizontal="left" vertical="top" wrapText="1"/>
    </xf>
    <xf numFmtId="43" fontId="0" fillId="0" borderId="24" xfId="1" applyFont="1" applyFill="1" applyBorder="1" applyAlignment="1" applyProtection="1"/>
    <xf numFmtId="0" fontId="0" fillId="0" borderId="24" xfId="0" applyFill="1" applyBorder="1" applyAlignment="1" applyProtection="1"/>
    <xf numFmtId="0" fontId="4" fillId="0" borderId="0" xfId="0" applyFont="1" applyAlignment="1" applyProtection="1">
      <alignment horizontal="left" vertical="top" wrapText="1"/>
    </xf>
    <xf numFmtId="164" fontId="0" fillId="0" borderId="24" xfId="0" applyNumberFormat="1" applyFill="1" applyBorder="1" applyAlignment="1" applyProtection="1"/>
    <xf numFmtId="0" fontId="4" fillId="0" borderId="38" xfId="0" applyFont="1" applyFill="1" applyBorder="1" applyAlignment="1" applyProtection="1"/>
    <xf numFmtId="0" fontId="4" fillId="0" borderId="24" xfId="0" applyFont="1" applyFill="1" applyBorder="1" applyAlignment="1" applyProtection="1"/>
    <xf numFmtId="0" fontId="4" fillId="0" borderId="17" xfId="0" applyFont="1" applyBorder="1" applyAlignment="1" applyProtection="1"/>
    <xf numFmtId="0" fontId="4" fillId="0" borderId="8" xfId="0" applyFont="1" applyBorder="1" applyAlignment="1" applyProtection="1"/>
    <xf numFmtId="0" fontId="7" fillId="0" borderId="0" xfId="0" applyFont="1" applyBorder="1" applyAlignment="1" applyProtection="1">
      <alignment horizontal="center" vertical="center" wrapText="1"/>
    </xf>
    <xf numFmtId="0" fontId="3" fillId="0" borderId="0" xfId="0" applyFont="1" applyAlignment="1" applyProtection="1">
      <alignment wrapText="1"/>
    </xf>
    <xf numFmtId="0" fontId="4" fillId="2" borderId="34" xfId="0" applyFont="1" applyFill="1" applyBorder="1" applyAlignment="1" applyProtection="1">
      <alignment horizontal="center"/>
      <protection locked="0"/>
    </xf>
    <xf numFmtId="0" fontId="4" fillId="2" borderId="35" xfId="0" applyFont="1" applyFill="1" applyBorder="1" applyAlignment="1" applyProtection="1">
      <alignment horizontal="center"/>
      <protection locked="0"/>
    </xf>
    <xf numFmtId="0" fontId="4" fillId="2" borderId="49" xfId="0" applyFont="1" applyFill="1" applyBorder="1" applyAlignment="1" applyProtection="1">
      <alignment horizontal="center"/>
      <protection locked="0"/>
    </xf>
    <xf numFmtId="0" fontId="4" fillId="0" borderId="0" xfId="0" applyFont="1" applyAlignment="1" applyProtection="1">
      <alignment horizontal="right"/>
      <protection locked="0"/>
    </xf>
    <xf numFmtId="0" fontId="4" fillId="2" borderId="12"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0" fillId="0" borderId="34"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0" fillId="0" borderId="5"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25" xfId="0" applyBorder="1" applyAlignment="1">
      <alignment horizontal="left"/>
    </xf>
    <xf numFmtId="0" fontId="4" fillId="0" borderId="30" xfId="0" applyFont="1" applyBorder="1" applyAlignment="1">
      <alignment horizontal="left"/>
    </xf>
    <xf numFmtId="0" fontId="4" fillId="0" borderId="10" xfId="0" applyFont="1" applyBorder="1" applyAlignment="1">
      <alignment horizontal="left"/>
    </xf>
    <xf numFmtId="0" fontId="4" fillId="0" borderId="31" xfId="0" applyFont="1" applyBorder="1" applyAlignment="1">
      <alignment horizontal="left"/>
    </xf>
    <xf numFmtId="0" fontId="0" fillId="0" borderId="0" xfId="0" applyAlignment="1"/>
    <xf numFmtId="0" fontId="4" fillId="0" borderId="0" xfId="0" applyFont="1" applyAlignment="1">
      <alignment horizontal="left" vertical="top" wrapText="1"/>
    </xf>
    <xf numFmtId="0" fontId="4" fillId="0" borderId="0" xfId="0" applyFont="1" applyFill="1" applyAlignment="1">
      <alignment horizontal="center"/>
    </xf>
    <xf numFmtId="0" fontId="26"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0" xfId="0" applyAlignment="1" applyProtection="1">
      <alignment wrapText="1"/>
    </xf>
    <xf numFmtId="0" fontId="0" fillId="0" borderId="34" xfId="0" applyFill="1" applyBorder="1" applyAlignment="1"/>
    <xf numFmtId="0" fontId="0" fillId="0" borderId="35" xfId="0" applyFill="1" applyBorder="1" applyAlignment="1"/>
    <xf numFmtId="0" fontId="0" fillId="0" borderId="36" xfId="0" applyFill="1" applyBorder="1" applyAlignment="1"/>
    <xf numFmtId="0" fontId="0" fillId="0" borderId="13" xfId="0" applyFill="1" applyBorder="1" applyAlignment="1"/>
    <xf numFmtId="0" fontId="0" fillId="0" borderId="12" xfId="0" applyFill="1" applyBorder="1" applyAlignment="1"/>
    <xf numFmtId="0" fontId="0" fillId="0" borderId="5" xfId="0" applyFill="1" applyBorder="1" applyAlignment="1"/>
    <xf numFmtId="0" fontId="0" fillId="0" borderId="14" xfId="0" applyFill="1" applyBorder="1" applyAlignment="1"/>
    <xf numFmtId="0" fontId="0" fillId="0" borderId="15" xfId="0" applyFill="1" applyBorder="1" applyAlignment="1"/>
    <xf numFmtId="0" fontId="0" fillId="0" borderId="25" xfId="0" applyFill="1" applyBorder="1" applyAlignment="1"/>
    <xf numFmtId="0" fontId="4" fillId="0" borderId="14" xfId="0" applyFont="1" applyFill="1" applyBorder="1" applyAlignment="1"/>
    <xf numFmtId="0" fontId="4" fillId="0" borderId="15" xfId="0" applyFont="1" applyFill="1" applyBorder="1" applyAlignment="1"/>
    <xf numFmtId="0" fontId="4" fillId="0" borderId="25" xfId="0" applyFont="1" applyFill="1" applyBorder="1" applyAlignment="1"/>
    <xf numFmtId="0" fontId="0" fillId="0" borderId="0" xfId="0" applyFill="1" applyAlignment="1"/>
    <xf numFmtId="0" fontId="4" fillId="2" borderId="5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34" xfId="0" applyFont="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xf numFmtId="0" fontId="7" fillId="0" borderId="0" xfId="0" applyFont="1" applyAlignment="1" applyProtection="1">
      <alignment horizontal="center" vertical="center" wrapText="1"/>
    </xf>
    <xf numFmtId="0" fontId="3" fillId="0" borderId="0" xfId="0" applyFont="1" applyAlignment="1" applyProtection="1">
      <alignment horizontal="left" wrapText="1"/>
    </xf>
    <xf numFmtId="0" fontId="4" fillId="2" borderId="26"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0" fillId="0" borderId="34" xfId="0" applyBorder="1" applyAlignment="1" applyProtection="1"/>
    <xf numFmtId="0" fontId="0" fillId="0" borderId="35" xfId="0" applyBorder="1" applyAlignment="1" applyProtection="1"/>
    <xf numFmtId="0" fontId="4" fillId="0" borderId="0" xfId="0" applyFont="1" applyAlignment="1" applyProtection="1">
      <alignment vertical="top" wrapText="1"/>
    </xf>
    <xf numFmtId="0" fontId="0" fillId="0" borderId="13" xfId="0" applyBorder="1" applyAlignment="1" applyProtection="1"/>
    <xf numFmtId="0" fontId="0" fillId="0" borderId="12" xfId="0" applyBorder="1" applyAlignment="1" applyProtection="1"/>
    <xf numFmtId="0" fontId="0" fillId="0" borderId="5" xfId="0" applyBorder="1" applyAlignment="1" applyProtection="1"/>
    <xf numFmtId="0" fontId="0" fillId="0" borderId="14" xfId="0" applyBorder="1" applyAlignment="1" applyProtection="1"/>
    <xf numFmtId="0" fontId="0" fillId="0" borderId="15" xfId="0" applyBorder="1" applyAlignment="1" applyProtection="1"/>
    <xf numFmtId="0" fontId="0" fillId="0" borderId="25" xfId="0" applyBorder="1" applyAlignment="1" applyProtection="1"/>
    <xf numFmtId="0" fontId="4" fillId="0" borderId="14" xfId="0" applyFont="1" applyBorder="1" applyAlignment="1" applyProtection="1"/>
    <xf numFmtId="0" fontId="4" fillId="0" borderId="15" xfId="0" applyFont="1" applyBorder="1" applyAlignment="1" applyProtection="1"/>
    <xf numFmtId="0" fontId="4" fillId="0" borderId="25" xfId="0" applyFont="1" applyBorder="1" applyAlignment="1" applyProtection="1"/>
    <xf numFmtId="0" fontId="0" fillId="0" borderId="0" xfId="0" applyAlignment="1" applyProtection="1"/>
    <xf numFmtId="0" fontId="3" fillId="2" borderId="4" xfId="0" applyFont="1" applyFill="1" applyBorder="1" applyAlignment="1" applyProtection="1">
      <alignment horizontal="left" vertical="center"/>
      <protection locked="0"/>
    </xf>
    <xf numFmtId="0" fontId="3" fillId="2" borderId="53"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4" fillId="0" borderId="11"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3" fillId="2" borderId="26" xfId="0" applyFont="1" applyFill="1" applyBorder="1" applyAlignment="1" applyProtection="1">
      <alignment horizontal="left" vertical="center"/>
      <protection locked="0"/>
    </xf>
    <xf numFmtId="0" fontId="3" fillId="2" borderId="54" xfId="0" applyFont="1" applyFill="1" applyBorder="1" applyAlignment="1" applyProtection="1">
      <alignment horizontal="left" vertical="center"/>
      <protection locked="0"/>
    </xf>
    <xf numFmtId="0" fontId="4" fillId="2" borderId="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0" fillId="0" borderId="13" xfId="0" applyFill="1" applyBorder="1" applyAlignment="1" applyProtection="1"/>
    <xf numFmtId="0" fontId="0" fillId="0" borderId="5" xfId="0" applyFill="1" applyBorder="1" applyAlignment="1" applyProtection="1"/>
    <xf numFmtId="0" fontId="3" fillId="0" borderId="51" xfId="0" applyFont="1" applyFill="1" applyBorder="1" applyAlignment="1" applyProtection="1">
      <alignment horizontal="right"/>
    </xf>
    <xf numFmtId="0" fontId="3" fillId="0" borderId="52" xfId="0" applyFont="1" applyFill="1" applyBorder="1" applyAlignment="1" applyProtection="1">
      <alignment horizontal="right"/>
    </xf>
    <xf numFmtId="0" fontId="7" fillId="0" borderId="0" xfId="0" applyFont="1" applyAlignment="1" applyProtection="1">
      <alignment horizontal="center" wrapText="1"/>
    </xf>
    <xf numFmtId="0" fontId="18" fillId="0" borderId="0" xfId="0" applyFont="1" applyAlignment="1" applyProtection="1">
      <alignment horizontal="center" wrapText="1"/>
    </xf>
    <xf numFmtId="0" fontId="4" fillId="0" borderId="7" xfId="0" applyFont="1" applyBorder="1" applyAlignment="1" applyProtection="1">
      <alignment horizontal="center" vertical="center"/>
    </xf>
    <xf numFmtId="0" fontId="14" fillId="3" borderId="43" xfId="0" applyFont="1" applyFill="1" applyBorder="1" applyAlignment="1" applyProtection="1">
      <alignment horizontal="center" wrapText="1"/>
    </xf>
    <xf numFmtId="0" fontId="14" fillId="3" borderId="47" xfId="0" applyFont="1" applyFill="1" applyBorder="1" applyAlignment="1" applyProtection="1">
      <alignment horizontal="center" wrapText="1"/>
    </xf>
    <xf numFmtId="0" fontId="15" fillId="0" borderId="0" xfId="0" applyFont="1" applyBorder="1" applyAlignment="1" applyProtection="1">
      <alignment horizontal="center" wrapText="1"/>
    </xf>
    <xf numFmtId="0" fontId="7" fillId="0" borderId="1" xfId="0" applyFont="1" applyBorder="1" applyAlignment="1" applyProtection="1">
      <alignment horizontal="center"/>
    </xf>
    <xf numFmtId="0" fontId="7" fillId="0" borderId="40" xfId="0" applyFont="1" applyFill="1" applyBorder="1" applyAlignment="1" applyProtection="1">
      <alignment horizontal="center"/>
    </xf>
    <xf numFmtId="0" fontId="7" fillId="0" borderId="27" xfId="0" applyFont="1" applyFill="1" applyBorder="1" applyAlignment="1" applyProtection="1">
      <alignment horizontal="center"/>
    </xf>
    <xf numFmtId="0" fontId="15" fillId="0" borderId="21" xfId="0" applyFont="1" applyBorder="1" applyAlignment="1" applyProtection="1">
      <alignment horizontal="center" vertical="center"/>
    </xf>
    <xf numFmtId="0" fontId="0" fillId="0" borderId="1" xfId="0" applyBorder="1" applyAlignment="1" applyProtection="1">
      <alignment horizontal="center" vertical="center"/>
    </xf>
    <xf numFmtId="0" fontId="16" fillId="0" borderId="21"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7" fillId="0" borderId="40" xfId="0" applyFont="1" applyBorder="1" applyAlignment="1" applyProtection="1">
      <alignment horizontal="center" vertical="center"/>
    </xf>
    <xf numFmtId="0" fontId="7" fillId="0" borderId="41" xfId="0" applyFont="1" applyBorder="1" applyAlignment="1" applyProtection="1">
      <alignment horizontal="center" vertical="center"/>
    </xf>
    <xf numFmtId="165" fontId="3" fillId="0" borderId="46" xfId="1" applyNumberFormat="1" applyFont="1" applyFill="1" applyBorder="1" applyAlignment="1" applyProtection="1">
      <alignment horizontal="right"/>
    </xf>
    <xf numFmtId="165" fontId="3" fillId="0" borderId="25" xfId="1" applyNumberFormat="1" applyFont="1" applyFill="1" applyBorder="1" applyAlignment="1" applyProtection="1">
      <alignment horizontal="right"/>
    </xf>
    <xf numFmtId="0" fontId="4" fillId="0" borderId="0" xfId="0" applyFont="1" applyFill="1" applyBorder="1" applyAlignment="1" applyProtection="1">
      <alignment horizontal="left" wrapText="1"/>
    </xf>
    <xf numFmtId="0" fontId="15" fillId="0" borderId="0" xfId="0" applyFont="1" applyAlignment="1" applyProtection="1">
      <alignment horizontal="center" wrapText="1"/>
    </xf>
    <xf numFmtId="0" fontId="18"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2" fillId="0" borderId="0" xfId="6" applyAlignment="1">
      <alignment horizontal="right"/>
    </xf>
    <xf numFmtId="0" fontId="2" fillId="0" borderId="0" xfId="6" applyAlignment="1">
      <alignment horizontal="left"/>
    </xf>
    <xf numFmtId="0" fontId="2" fillId="0" borderId="0" xfId="6" applyAlignment="1">
      <alignment horizontal="right" wrapText="1"/>
    </xf>
    <xf numFmtId="0" fontId="1" fillId="0" borderId="0" xfId="6" applyFont="1" applyAlignment="1">
      <alignment horizontal="left"/>
    </xf>
    <xf numFmtId="0" fontId="2" fillId="0" borderId="0" xfId="6" applyAlignment="1">
      <alignment horizontal="left" wrapText="1"/>
    </xf>
    <xf numFmtId="0" fontId="33" fillId="0" borderId="0" xfId="6" applyFont="1" applyAlignment="1">
      <alignment horizontal="center"/>
    </xf>
    <xf numFmtId="14" fontId="33" fillId="0" borderId="0" xfId="6" applyNumberFormat="1" applyFont="1" applyAlignment="1">
      <alignment horizontal="center"/>
    </xf>
  </cellXfs>
  <cellStyles count="8">
    <cellStyle name="Comma" xfId="1" builtinId="3"/>
    <cellStyle name="Comma 2" xfId="7"/>
    <cellStyle name="Currency" xfId="2" builtinId="4"/>
    <cellStyle name="Currency 2" xfId="5"/>
    <cellStyle name="Normal" xfId="0" builtinId="0"/>
    <cellStyle name="Normal 2" xfId="4"/>
    <cellStyle name="Normal 3" xfId="6"/>
    <cellStyle name="Percent" xfId="3" builtinId="5"/>
  </cellStyles>
  <dxfs count="0"/>
  <tableStyles count="0" defaultTableStyle="TableStyleMedium9" defaultPivotStyle="PivotStyleLight16"/>
  <colors>
    <mruColors>
      <color rgb="FFF8CBA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L56"/>
  <sheetViews>
    <sheetView zoomScaleNormal="100" workbookViewId="0">
      <selection activeCell="C6" sqref="C6:H6"/>
    </sheetView>
  </sheetViews>
  <sheetFormatPr defaultColWidth="9.140625" defaultRowHeight="12.75" x14ac:dyDescent="0.2"/>
  <cols>
    <col min="1" max="3" width="9.140625" style="12"/>
    <col min="4" max="4" width="19" style="12" customWidth="1"/>
    <col min="5" max="5" width="4.28515625" style="12" customWidth="1"/>
    <col min="6" max="6" width="18.42578125" style="25" customWidth="1"/>
    <col min="7" max="7" width="3.42578125" style="12" customWidth="1"/>
    <col min="8" max="8" width="2.7109375" style="25" customWidth="1"/>
    <col min="9" max="9" width="10.7109375" style="12" customWidth="1"/>
    <col min="10" max="11" width="9.42578125" style="12" bestFit="1" customWidth="1"/>
    <col min="12" max="12" width="12.7109375" style="12" customWidth="1"/>
    <col min="13" max="16384" width="9.140625" style="12"/>
  </cols>
  <sheetData>
    <row r="1" spans="1:10" s="7" customFormat="1" ht="15.75" customHeight="1" x14ac:dyDescent="0.2">
      <c r="A1" s="474" t="s">
        <v>147</v>
      </c>
      <c r="B1" s="474"/>
      <c r="C1" s="474"/>
      <c r="D1" s="474"/>
      <c r="E1" s="474"/>
      <c r="F1" s="474"/>
      <c r="G1" s="474"/>
      <c r="H1" s="474"/>
      <c r="I1" s="474"/>
      <c r="J1" s="474"/>
    </row>
    <row r="2" spans="1:10" s="7" customFormat="1" ht="15.75" customHeight="1" x14ac:dyDescent="0.2">
      <c r="A2" s="474" t="s">
        <v>237</v>
      </c>
      <c r="B2" s="474"/>
      <c r="C2" s="474"/>
      <c r="D2" s="474"/>
      <c r="E2" s="474"/>
      <c r="F2" s="474"/>
      <c r="G2" s="474"/>
      <c r="H2" s="474"/>
      <c r="I2" s="474"/>
      <c r="J2" s="474"/>
    </row>
    <row r="3" spans="1:10" s="7" customFormat="1" ht="15.75" customHeight="1" x14ac:dyDescent="0.2">
      <c r="A3" s="104"/>
      <c r="B3" s="104"/>
      <c r="C3" s="104"/>
      <c r="D3" s="104"/>
      <c r="E3" s="104"/>
      <c r="F3" s="104"/>
      <c r="G3" s="104"/>
      <c r="H3" s="104"/>
    </row>
    <row r="4" spans="1:10" s="7" customFormat="1" ht="15.75" customHeight="1" x14ac:dyDescent="0.2">
      <c r="A4" s="8" t="s">
        <v>137</v>
      </c>
      <c r="B4" s="104"/>
      <c r="C4" s="473"/>
      <c r="D4" s="473"/>
      <c r="E4" s="473"/>
      <c r="F4" s="473"/>
      <c r="G4" s="473"/>
      <c r="H4" s="473"/>
    </row>
    <row r="5" spans="1:10" s="7" customFormat="1" ht="15.75" customHeight="1" x14ac:dyDescent="0.2">
      <c r="A5" s="8"/>
      <c r="B5" s="104"/>
      <c r="C5" s="349"/>
      <c r="D5" s="349"/>
      <c r="E5" s="349"/>
      <c r="F5" s="349"/>
      <c r="G5" s="349"/>
      <c r="H5" s="349"/>
    </row>
    <row r="6" spans="1:10" s="7" customFormat="1" ht="15.75" customHeight="1" x14ac:dyDescent="0.2">
      <c r="A6" s="8" t="s">
        <v>6</v>
      </c>
      <c r="B6" s="104"/>
      <c r="C6" s="473"/>
      <c r="D6" s="473"/>
      <c r="E6" s="473"/>
      <c r="F6" s="473"/>
      <c r="G6" s="473"/>
      <c r="H6" s="473"/>
    </row>
    <row r="7" spans="1:10" ht="15.75" customHeight="1" x14ac:dyDescent="0.2">
      <c r="A7" s="9"/>
      <c r="B7" s="10"/>
      <c r="C7" s="11"/>
      <c r="D7" s="11"/>
      <c r="E7" s="11"/>
      <c r="F7" s="11"/>
      <c r="G7" s="11"/>
      <c r="H7" s="11"/>
    </row>
    <row r="8" spans="1:10" x14ac:dyDescent="0.2">
      <c r="A8" s="13"/>
      <c r="B8" s="14"/>
      <c r="C8" s="14"/>
      <c r="D8" s="14"/>
      <c r="E8" s="14"/>
      <c r="F8" s="15" t="s">
        <v>136</v>
      </c>
      <c r="G8" s="16"/>
      <c r="H8" s="12"/>
    </row>
    <row r="9" spans="1:10" x14ac:dyDescent="0.2">
      <c r="A9" s="465" t="s">
        <v>38</v>
      </c>
      <c r="B9" s="465"/>
      <c r="C9" s="465"/>
      <c r="D9" s="465"/>
      <c r="E9" s="14"/>
      <c r="F9" s="3"/>
      <c r="G9" s="14"/>
      <c r="H9" s="12"/>
    </row>
    <row r="10" spans="1:10" ht="13.5" thickBot="1" x14ac:dyDescent="0.25">
      <c r="A10" s="469" t="s">
        <v>39</v>
      </c>
      <c r="B10" s="469"/>
      <c r="C10" s="469"/>
      <c r="D10" s="469"/>
      <c r="E10" s="14"/>
      <c r="F10" s="118">
        <f>'D - Participant Roster Subsidy '!U138*12</f>
        <v>0</v>
      </c>
      <c r="G10" s="14"/>
      <c r="H10" s="12"/>
    </row>
    <row r="11" spans="1:10" ht="13.5" thickBot="1" x14ac:dyDescent="0.25">
      <c r="A11" s="470" t="s">
        <v>149</v>
      </c>
      <c r="B11" s="469"/>
      <c r="C11" s="469"/>
      <c r="D11" s="469"/>
      <c r="E11" s="14"/>
      <c r="F11" s="17">
        <f>+'D - Participant Roster Subsidy '!T138*12</f>
        <v>0</v>
      </c>
      <c r="G11" s="14"/>
      <c r="H11" s="12"/>
    </row>
    <row r="12" spans="1:10" ht="13.5" thickBot="1" x14ac:dyDescent="0.25">
      <c r="A12" s="470" t="s">
        <v>138</v>
      </c>
      <c r="B12" s="469"/>
      <c r="C12" s="469"/>
      <c r="D12" s="469"/>
      <c r="E12" s="14"/>
      <c r="F12" s="17">
        <f>+'E - Program Variations Revenue '!G100</f>
        <v>0</v>
      </c>
      <c r="G12" s="14"/>
      <c r="H12" s="12"/>
    </row>
    <row r="13" spans="1:10" ht="13.5" thickBot="1" x14ac:dyDescent="0.25">
      <c r="A13" s="18" t="s">
        <v>150</v>
      </c>
      <c r="B13" s="14"/>
      <c r="C13" s="14"/>
      <c r="D13" s="14"/>
      <c r="E13" s="14"/>
      <c r="F13" s="111"/>
      <c r="G13" s="29"/>
      <c r="H13" s="12"/>
    </row>
    <row r="14" spans="1:10" ht="13.5" thickBot="1" x14ac:dyDescent="0.25">
      <c r="A14" s="18" t="s">
        <v>133</v>
      </c>
      <c r="B14" s="14"/>
      <c r="C14" s="14"/>
      <c r="D14" s="14"/>
      <c r="E14" s="14"/>
      <c r="F14" s="112"/>
      <c r="G14" s="14"/>
      <c r="H14" s="12"/>
    </row>
    <row r="15" spans="1:10" ht="13.5" thickBot="1" x14ac:dyDescent="0.25">
      <c r="A15" s="18" t="s">
        <v>134</v>
      </c>
      <c r="B15" s="14"/>
      <c r="C15" s="14"/>
      <c r="D15" s="14"/>
      <c r="E15" s="14"/>
      <c r="F15" s="122"/>
      <c r="G15" s="14"/>
      <c r="H15" s="12"/>
    </row>
    <row r="16" spans="1:10" ht="14.25" customHeight="1" thickBot="1" x14ac:dyDescent="0.25">
      <c r="A16" s="18" t="s">
        <v>151</v>
      </c>
      <c r="B16" s="14"/>
      <c r="C16" s="14"/>
      <c r="D16" s="14"/>
      <c r="E16" s="14"/>
      <c r="F16" s="112"/>
      <c r="G16" s="14"/>
      <c r="H16" s="12"/>
    </row>
    <row r="17" spans="1:7" s="12" customFormat="1" ht="13.5" thickBot="1" x14ac:dyDescent="0.25">
      <c r="A17" s="29"/>
      <c r="B17" s="29"/>
      <c r="C17" s="471" t="s">
        <v>40</v>
      </c>
      <c r="D17" s="472"/>
      <c r="E17" s="29"/>
      <c r="F17" s="118">
        <f>SUM(F10:F16)</f>
        <v>0</v>
      </c>
      <c r="G17" s="29"/>
    </row>
    <row r="18" spans="1:7" s="12" customFormat="1" x14ac:dyDescent="0.2">
      <c r="A18" s="465" t="s">
        <v>41</v>
      </c>
      <c r="B18" s="465"/>
      <c r="C18" s="465"/>
      <c r="D18" s="465"/>
      <c r="E18" s="14"/>
      <c r="F18" s="3"/>
      <c r="G18" s="14"/>
    </row>
    <row r="19" spans="1:7" s="12" customFormat="1" x14ac:dyDescent="0.2">
      <c r="A19" s="465" t="s">
        <v>42</v>
      </c>
      <c r="B19" s="465"/>
      <c r="C19" s="465"/>
      <c r="D19" s="14"/>
      <c r="E19" s="14"/>
      <c r="F19" s="3"/>
      <c r="G19" s="14"/>
    </row>
    <row r="20" spans="1:7" s="12" customFormat="1" ht="13.5" thickBot="1" x14ac:dyDescent="0.25">
      <c r="A20" s="469" t="s">
        <v>84</v>
      </c>
      <c r="B20" s="469"/>
      <c r="C20" s="469"/>
      <c r="D20" s="14"/>
      <c r="E20" s="14"/>
      <c r="F20" s="119">
        <f>'C-2 - Food Services'!G104</f>
        <v>0</v>
      </c>
      <c r="G20" s="14"/>
    </row>
    <row r="21" spans="1:7" s="12" customFormat="1" ht="13.5" thickBot="1" x14ac:dyDescent="0.25">
      <c r="A21" s="18" t="s">
        <v>139</v>
      </c>
      <c r="B21" s="14"/>
      <c r="C21" s="14"/>
      <c r="D21" s="14"/>
      <c r="E21" s="14"/>
      <c r="F21" s="4">
        <f>'C-2 - Food Services'!G105</f>
        <v>0</v>
      </c>
      <c r="G21" s="14"/>
    </row>
    <row r="22" spans="1:7" s="12" customFormat="1" ht="13.5" thickBot="1" x14ac:dyDescent="0.25">
      <c r="A22" s="14" t="s">
        <v>85</v>
      </c>
      <c r="B22" s="14"/>
      <c r="C22" s="14"/>
      <c r="D22" s="14"/>
      <c r="E22" s="14"/>
      <c r="F22" s="4">
        <f>'C-2 - Food Services'!G106</f>
        <v>0</v>
      </c>
      <c r="G22" s="14"/>
    </row>
    <row r="23" spans="1:7" s="12" customFormat="1" ht="13.5" thickBot="1" x14ac:dyDescent="0.25">
      <c r="A23" s="105" t="s">
        <v>155</v>
      </c>
      <c r="B23" s="105"/>
      <c r="C23" s="105"/>
      <c r="D23" s="14"/>
      <c r="E23" s="14"/>
      <c r="F23" s="4">
        <f>'C-2 - Food Services'!G107</f>
        <v>0</v>
      </c>
      <c r="G23" s="14"/>
    </row>
    <row r="24" spans="1:7" s="12" customFormat="1" ht="13.5" thickBot="1" x14ac:dyDescent="0.25">
      <c r="A24" s="469" t="s">
        <v>86</v>
      </c>
      <c r="B24" s="469"/>
      <c r="C24" s="469"/>
      <c r="D24" s="469"/>
      <c r="E24" s="14"/>
      <c r="F24" s="4">
        <f>'C-2 - Food Services'!G108</f>
        <v>0</v>
      </c>
      <c r="G24" s="14"/>
    </row>
    <row r="25" spans="1:7" s="12" customFormat="1" ht="13.5" thickBot="1" x14ac:dyDescent="0.25">
      <c r="A25" s="14" t="s">
        <v>43</v>
      </c>
      <c r="B25" s="14"/>
      <c r="C25" s="464" t="s">
        <v>0</v>
      </c>
      <c r="D25" s="464"/>
      <c r="E25" s="14"/>
      <c r="F25" s="119">
        <f>SUM(F20:F24)</f>
        <v>0</v>
      </c>
      <c r="G25" s="14"/>
    </row>
    <row r="26" spans="1:7" s="12" customFormat="1" x14ac:dyDescent="0.2">
      <c r="A26" s="465" t="s">
        <v>90</v>
      </c>
      <c r="B26" s="465"/>
      <c r="C26" s="465"/>
      <c r="D26" s="14"/>
      <c r="E26" s="14"/>
      <c r="F26" s="3"/>
      <c r="G26" s="14"/>
    </row>
    <row r="27" spans="1:7" s="12" customFormat="1" ht="13.5" thickBot="1" x14ac:dyDescent="0.25">
      <c r="A27" s="18" t="s">
        <v>140</v>
      </c>
      <c r="B27" s="14"/>
      <c r="C27" s="14"/>
      <c r="D27" s="14"/>
      <c r="E27" s="14"/>
      <c r="F27" s="119">
        <f>'C-4 - Housekeeping-Laundry'!F112</f>
        <v>0</v>
      </c>
      <c r="G27" s="14"/>
    </row>
    <row r="28" spans="1:7" s="12" customFormat="1" ht="13.5" thickBot="1" x14ac:dyDescent="0.25">
      <c r="A28" s="14" t="s">
        <v>89</v>
      </c>
      <c r="B28" s="14"/>
      <c r="C28" s="14"/>
      <c r="D28" s="14"/>
      <c r="E28" s="14"/>
      <c r="F28" s="4">
        <f>'C-4 - Housekeeping-Laundry'!F113</f>
        <v>0</v>
      </c>
      <c r="G28" s="14"/>
    </row>
    <row r="29" spans="1:7" s="12" customFormat="1" ht="13.5" thickBot="1" x14ac:dyDescent="0.25">
      <c r="A29" s="14" t="s">
        <v>88</v>
      </c>
      <c r="B29" s="14"/>
      <c r="C29" s="14"/>
      <c r="D29" s="14"/>
      <c r="E29" s="14"/>
      <c r="F29" s="4">
        <f>'C-4 - Housekeeping-Laundry'!F114</f>
        <v>0</v>
      </c>
      <c r="G29" s="14"/>
    </row>
    <row r="30" spans="1:7" s="12" customFormat="1" ht="13.5" thickBot="1" x14ac:dyDescent="0.25">
      <c r="A30" s="469" t="s">
        <v>87</v>
      </c>
      <c r="B30" s="469"/>
      <c r="C30" s="469"/>
      <c r="D30" s="469"/>
      <c r="E30" s="14"/>
      <c r="F30" s="4">
        <f>'C-4 - Housekeeping-Laundry'!F115</f>
        <v>0</v>
      </c>
      <c r="G30" s="14"/>
    </row>
    <row r="31" spans="1:7" s="12" customFormat="1" ht="25.5" customHeight="1" thickBot="1" x14ac:dyDescent="0.25">
      <c r="A31" s="14"/>
      <c r="B31" s="14"/>
      <c r="C31" s="468" t="s">
        <v>127</v>
      </c>
      <c r="D31" s="468"/>
      <c r="E31" s="14"/>
      <c r="F31" s="119">
        <f>SUM(F27:F30)</f>
        <v>0</v>
      </c>
      <c r="G31" s="14"/>
    </row>
    <row r="32" spans="1:7" s="12" customFormat="1" x14ac:dyDescent="0.2">
      <c r="A32" s="465" t="s">
        <v>44</v>
      </c>
      <c r="B32" s="465"/>
      <c r="C32" s="465"/>
      <c r="D32" s="465"/>
      <c r="E32" s="14"/>
      <c r="F32" s="3"/>
      <c r="G32" s="14"/>
    </row>
    <row r="33" spans="1:12" ht="13.5" thickBot="1" x14ac:dyDescent="0.25">
      <c r="A33" s="18" t="s">
        <v>140</v>
      </c>
      <c r="B33" s="14"/>
      <c r="C33" s="14"/>
      <c r="D33" s="14"/>
      <c r="E33" s="14"/>
      <c r="F33" s="119">
        <f>'C-3 - Personal Assistance'!F124</f>
        <v>0</v>
      </c>
      <c r="G33" s="14"/>
      <c r="H33" s="12"/>
    </row>
    <row r="34" spans="1:12" ht="13.5" thickBot="1" x14ac:dyDescent="0.25">
      <c r="A34" s="14" t="s">
        <v>89</v>
      </c>
      <c r="B34" s="14"/>
      <c r="C34" s="14"/>
      <c r="D34" s="14"/>
      <c r="E34" s="14"/>
      <c r="F34" s="4">
        <f>'C-3 - Personal Assistance'!F125</f>
        <v>0</v>
      </c>
      <c r="G34" s="14"/>
      <c r="H34" s="12"/>
    </row>
    <row r="35" spans="1:12" ht="13.5" thickBot="1" x14ac:dyDescent="0.25">
      <c r="A35" s="14" t="s">
        <v>88</v>
      </c>
      <c r="B35" s="14"/>
      <c r="C35" s="14"/>
      <c r="D35" s="14"/>
      <c r="E35" s="14"/>
      <c r="F35" s="4">
        <f>'C-3 - Personal Assistance'!F126</f>
        <v>0</v>
      </c>
      <c r="G35" s="14"/>
      <c r="H35" s="12"/>
    </row>
    <row r="36" spans="1:12" ht="13.5" thickBot="1" x14ac:dyDescent="0.25">
      <c r="A36" s="469" t="s">
        <v>87</v>
      </c>
      <c r="B36" s="469"/>
      <c r="C36" s="469"/>
      <c r="D36" s="469"/>
      <c r="E36" s="14"/>
      <c r="F36" s="4">
        <f>'C-3 - Personal Assistance'!F127</f>
        <v>0</v>
      </c>
      <c r="G36" s="14"/>
      <c r="H36" s="12"/>
    </row>
    <row r="37" spans="1:12" ht="18.75" customHeight="1" thickBot="1" x14ac:dyDescent="0.25">
      <c r="A37" s="14"/>
      <c r="B37" s="14"/>
      <c r="C37" s="464" t="s">
        <v>45</v>
      </c>
      <c r="D37" s="464"/>
      <c r="E37" s="14"/>
      <c r="F37" s="119">
        <f>SUM(F33:F36)</f>
        <v>0</v>
      </c>
      <c r="G37" s="14"/>
      <c r="H37" s="12"/>
    </row>
    <row r="38" spans="1:12" x14ac:dyDescent="0.2">
      <c r="A38" s="465" t="s">
        <v>46</v>
      </c>
      <c r="B38" s="465"/>
      <c r="C38" s="465"/>
      <c r="D38" s="14"/>
      <c r="E38" s="14"/>
      <c r="F38" s="3"/>
      <c r="G38" s="14"/>
      <c r="H38" s="12"/>
    </row>
    <row r="39" spans="1:12" ht="13.5" thickBot="1" x14ac:dyDescent="0.25">
      <c r="A39" s="18" t="s">
        <v>141</v>
      </c>
      <c r="B39" s="14"/>
      <c r="C39" s="14"/>
      <c r="D39" s="14"/>
      <c r="E39" s="14"/>
      <c r="F39" s="119">
        <f>'C-5 - Service Management'!G105</f>
        <v>0</v>
      </c>
      <c r="G39" s="14"/>
      <c r="H39" s="12"/>
    </row>
    <row r="40" spans="1:12" ht="13.5" thickBot="1" x14ac:dyDescent="0.25">
      <c r="A40" s="14" t="s">
        <v>89</v>
      </c>
      <c r="B40" s="14"/>
      <c r="C40" s="14"/>
      <c r="D40" s="14"/>
      <c r="E40" s="14"/>
      <c r="F40" s="5">
        <f>'C-5 - Service Management'!G106</f>
        <v>0</v>
      </c>
      <c r="G40" s="14"/>
      <c r="H40" s="12"/>
    </row>
    <row r="41" spans="1:12" ht="13.5" thickBot="1" x14ac:dyDescent="0.25">
      <c r="A41" s="14" t="s">
        <v>88</v>
      </c>
      <c r="B41" s="14"/>
      <c r="C41" s="14"/>
      <c r="D41" s="14"/>
      <c r="E41" s="14"/>
      <c r="F41" s="5">
        <f>'C-5 - Service Management'!G107</f>
        <v>0</v>
      </c>
      <c r="G41" s="14"/>
      <c r="H41" s="12"/>
      <c r="I41" s="324" t="s">
        <v>195</v>
      </c>
      <c r="L41" s="193">
        <f>'D - Participant Roster Subsidy '!T101+'D - Participant Roster Subsidy '!U101</f>
        <v>0</v>
      </c>
    </row>
    <row r="42" spans="1:12" ht="13.5" thickBot="1" x14ac:dyDescent="0.25">
      <c r="A42" s="469" t="s">
        <v>87</v>
      </c>
      <c r="B42" s="469"/>
      <c r="C42" s="469"/>
      <c r="D42" s="469"/>
      <c r="E42" s="14"/>
      <c r="F42" s="5">
        <f>'C-5 - Service Management'!G108</f>
        <v>0</v>
      </c>
      <c r="G42" s="14"/>
      <c r="H42" s="12"/>
      <c r="L42" s="325"/>
    </row>
    <row r="43" spans="1:12" ht="13.5" thickBot="1" x14ac:dyDescent="0.25">
      <c r="A43" s="464" t="s">
        <v>47</v>
      </c>
      <c r="B43" s="464"/>
      <c r="C43" s="464"/>
      <c r="D43" s="464"/>
      <c r="E43" s="14"/>
      <c r="F43" s="4">
        <f>SUM(F39:F42)</f>
        <v>0</v>
      </c>
      <c r="G43" s="14"/>
      <c r="H43" s="12"/>
      <c r="I43" s="12" t="s">
        <v>157</v>
      </c>
      <c r="L43" s="193">
        <f>'D - Participant Roster Subsidy '!T137+'D - Participant Roster Subsidy '!U137</f>
        <v>0</v>
      </c>
    </row>
    <row r="44" spans="1:12" ht="13.5" thickBot="1" x14ac:dyDescent="0.25">
      <c r="A44" s="106"/>
      <c r="B44" s="106"/>
      <c r="C44" s="464" t="s">
        <v>48</v>
      </c>
      <c r="D44" s="464"/>
      <c r="E44" s="14"/>
      <c r="F44" s="119">
        <f>SUM(+F25+F37+F43+F31)</f>
        <v>0</v>
      </c>
      <c r="G44" s="14"/>
      <c r="H44" s="12"/>
    </row>
    <row r="45" spans="1:12" ht="25.5" customHeight="1" x14ac:dyDescent="0.2">
      <c r="A45" s="19" t="s">
        <v>135</v>
      </c>
      <c r="B45" s="14"/>
      <c r="C45" s="14"/>
      <c r="D45" s="14"/>
      <c r="E45" s="14"/>
      <c r="F45" s="3"/>
      <c r="G45" s="14"/>
      <c r="H45" s="3"/>
      <c r="I45" s="7"/>
    </row>
    <row r="46" spans="1:12" ht="15.75" customHeight="1" x14ac:dyDescent="0.2">
      <c r="A46" s="20" t="s">
        <v>49</v>
      </c>
      <c r="B46" s="21"/>
      <c r="C46" s="22"/>
      <c r="D46" s="23">
        <f>'D - Participant Roster Subsidy '!E138</f>
        <v>0</v>
      </c>
      <c r="E46" s="24"/>
      <c r="G46" s="24"/>
      <c r="H46" s="26"/>
      <c r="I46" s="27"/>
    </row>
    <row r="47" spans="1:12" ht="15.75" customHeight="1" x14ac:dyDescent="0.2">
      <c r="A47" s="20"/>
      <c r="B47" s="21"/>
      <c r="C47" s="22"/>
      <c r="D47" s="28"/>
      <c r="E47" s="24"/>
      <c r="G47" s="24"/>
      <c r="H47" s="26"/>
      <c r="I47" s="27"/>
    </row>
    <row r="48" spans="1:12" x14ac:dyDescent="0.2">
      <c r="A48" s="467" t="s">
        <v>91</v>
      </c>
      <c r="B48" s="467"/>
      <c r="C48" s="467"/>
      <c r="D48" s="338"/>
      <c r="E48" s="338"/>
      <c r="F48" s="338"/>
      <c r="G48" s="339"/>
      <c r="H48" s="340" t="s">
        <v>92</v>
      </c>
      <c r="I48" s="426"/>
      <c r="J48" s="341"/>
    </row>
    <row r="49" spans="1:10" ht="27" customHeight="1" x14ac:dyDescent="0.2">
      <c r="A49" s="467" t="s">
        <v>93</v>
      </c>
      <c r="B49" s="467"/>
      <c r="C49" s="467"/>
      <c r="D49" s="342"/>
      <c r="E49" s="342"/>
      <c r="F49" s="343"/>
      <c r="G49" s="339"/>
      <c r="H49" s="344"/>
      <c r="I49" s="345"/>
      <c r="J49" s="345"/>
    </row>
    <row r="50" spans="1:10" x14ac:dyDescent="0.2">
      <c r="A50" s="467" t="s">
        <v>94</v>
      </c>
      <c r="B50" s="467"/>
      <c r="C50" s="467"/>
      <c r="D50" s="342"/>
      <c r="E50" s="342"/>
      <c r="F50" s="343"/>
      <c r="G50" s="339"/>
      <c r="H50" s="344"/>
      <c r="I50" s="345"/>
      <c r="J50" s="345"/>
    </row>
    <row r="51" spans="1:10" x14ac:dyDescent="0.2">
      <c r="A51" s="466" t="s">
        <v>142</v>
      </c>
      <c r="B51" s="467"/>
      <c r="C51" s="467"/>
      <c r="D51" s="342"/>
      <c r="E51" s="342"/>
      <c r="F51" s="343"/>
      <c r="G51" s="339"/>
      <c r="H51" s="344"/>
      <c r="I51" s="345"/>
      <c r="J51" s="345"/>
    </row>
    <row r="52" spans="1:10" x14ac:dyDescent="0.2">
      <c r="A52" s="466" t="s">
        <v>143</v>
      </c>
      <c r="B52" s="467"/>
      <c r="C52" s="467"/>
      <c r="D52" s="342"/>
      <c r="E52" s="342"/>
      <c r="F52" s="342"/>
      <c r="G52" s="339"/>
      <c r="H52" s="344"/>
      <c r="I52" s="345"/>
      <c r="J52" s="345"/>
    </row>
    <row r="53" spans="1:10" ht="15" x14ac:dyDescent="0.35">
      <c r="A53" s="12" t="s">
        <v>95</v>
      </c>
      <c r="D53" s="342"/>
      <c r="E53" s="345"/>
      <c r="F53" s="346"/>
      <c r="G53" s="339"/>
      <c r="H53" s="344"/>
      <c r="I53" s="345"/>
      <c r="J53" s="345"/>
    </row>
    <row r="54" spans="1:10" x14ac:dyDescent="0.2">
      <c r="A54" s="120" t="s">
        <v>96</v>
      </c>
      <c r="D54" s="345"/>
      <c r="E54" s="345"/>
      <c r="F54" s="345"/>
      <c r="G54" s="339"/>
      <c r="H54" s="344"/>
      <c r="I54" s="345"/>
      <c r="J54" s="345"/>
    </row>
    <row r="55" spans="1:10" x14ac:dyDescent="0.2">
      <c r="C55" s="121" t="s">
        <v>97</v>
      </c>
      <c r="D55" s="341"/>
      <c r="E55" s="341"/>
      <c r="F55" s="347" t="s">
        <v>98</v>
      </c>
      <c r="G55" s="345"/>
      <c r="H55" s="348"/>
      <c r="I55" s="348"/>
      <c r="J55" s="348"/>
    </row>
    <row r="56" spans="1:10" x14ac:dyDescent="0.2">
      <c r="A56" s="30"/>
    </row>
  </sheetData>
  <sheetProtection selectLockedCells="1"/>
  <mergeCells count="29">
    <mergeCell ref="C4:H4"/>
    <mergeCell ref="C6:H6"/>
    <mergeCell ref="A26:C26"/>
    <mergeCell ref="A1:J1"/>
    <mergeCell ref="A2:J2"/>
    <mergeCell ref="C31:D31"/>
    <mergeCell ref="A49:C49"/>
    <mergeCell ref="A9:D9"/>
    <mergeCell ref="A30:D30"/>
    <mergeCell ref="A10:D10"/>
    <mergeCell ref="A11:D11"/>
    <mergeCell ref="C17:D17"/>
    <mergeCell ref="A18:D18"/>
    <mergeCell ref="A12:D12"/>
    <mergeCell ref="A19:C19"/>
    <mergeCell ref="A20:C20"/>
    <mergeCell ref="A24:D24"/>
    <mergeCell ref="C25:D25"/>
    <mergeCell ref="A42:D42"/>
    <mergeCell ref="A32:D32"/>
    <mergeCell ref="A36:D36"/>
    <mergeCell ref="C37:D37"/>
    <mergeCell ref="A38:C38"/>
    <mergeCell ref="A51:C51"/>
    <mergeCell ref="A52:C52"/>
    <mergeCell ref="A43:D43"/>
    <mergeCell ref="C44:D44"/>
    <mergeCell ref="A48:C48"/>
    <mergeCell ref="A50:C50"/>
  </mergeCells>
  <pageMargins left="0.45" right="0.2" top="0.75" bottom="0.3" header="0.3" footer="0"/>
  <pageSetup scale="86" orientation="portrait" r:id="rId1"/>
  <headerFooter>
    <oddHeader>&amp;RATTACHMENT B - BUDGET PAGE</oddHeader>
    <oddFooter>&amp;C38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X152"/>
  <sheetViews>
    <sheetView zoomScale="106" zoomScaleNormal="106" workbookViewId="0">
      <selection activeCell="A2" sqref="A2:G2"/>
    </sheetView>
  </sheetViews>
  <sheetFormatPr defaultColWidth="8.85546875" defaultRowHeight="15" x14ac:dyDescent="0.2"/>
  <cols>
    <col min="1" max="1" width="6.42578125" style="69" customWidth="1"/>
    <col min="2" max="2" width="24.42578125" style="65" customWidth="1"/>
    <col min="3" max="3" width="24.42578125" style="69" customWidth="1"/>
    <col min="4" max="4" width="19.42578125" style="97" customWidth="1"/>
    <col min="5" max="5" width="18" style="69" customWidth="1"/>
    <col min="6" max="6" width="17.42578125" style="97" customWidth="1"/>
    <col min="7" max="7" width="17.28515625" style="65" customWidth="1"/>
    <col min="8" max="255" width="9.140625" style="65"/>
    <col min="256" max="256" width="6.42578125" style="65" customWidth="1"/>
    <col min="257" max="257" width="21.140625" style="65" bestFit="1" customWidth="1"/>
    <col min="258" max="258" width="16.28515625" style="65" customWidth="1"/>
    <col min="259" max="259" width="16.42578125" style="65" customWidth="1"/>
    <col min="260" max="260" width="14.7109375" style="65" customWidth="1"/>
    <col min="261" max="261" width="11.7109375" style="65" customWidth="1"/>
    <col min="262" max="262" width="6.7109375" style="65" customWidth="1"/>
    <col min="263" max="263" width="17.7109375" style="65" customWidth="1"/>
    <col min="264" max="511" width="9.140625" style="65"/>
    <col min="512" max="512" width="6.42578125" style="65" customWidth="1"/>
    <col min="513" max="513" width="21.140625" style="65" bestFit="1" customWidth="1"/>
    <col min="514" max="514" width="16.28515625" style="65" customWidth="1"/>
    <col min="515" max="515" width="16.42578125" style="65" customWidth="1"/>
    <col min="516" max="516" width="14.7109375" style="65" customWidth="1"/>
    <col min="517" max="517" width="11.7109375" style="65" customWidth="1"/>
    <col min="518" max="518" width="6.7109375" style="65" customWidth="1"/>
    <col min="519" max="519" width="17.7109375" style="65" customWidth="1"/>
    <col min="520" max="767" width="9.140625" style="65"/>
    <col min="768" max="768" width="6.42578125" style="65" customWidth="1"/>
    <col min="769" max="769" width="21.140625" style="65" bestFit="1" customWidth="1"/>
    <col min="770" max="770" width="16.28515625" style="65" customWidth="1"/>
    <col min="771" max="771" width="16.42578125" style="65" customWidth="1"/>
    <col min="772" max="772" width="14.7109375" style="65" customWidth="1"/>
    <col min="773" max="773" width="11.7109375" style="65" customWidth="1"/>
    <col min="774" max="774" width="6.7109375" style="65" customWidth="1"/>
    <col min="775" max="775" width="17.7109375" style="65" customWidth="1"/>
    <col min="776" max="1023" width="9.140625" style="65"/>
    <col min="1024" max="1024" width="6.42578125" style="65" customWidth="1"/>
    <col min="1025" max="1025" width="21.140625" style="65" bestFit="1" customWidth="1"/>
    <col min="1026" max="1026" width="16.28515625" style="65" customWidth="1"/>
    <col min="1027" max="1027" width="16.42578125" style="65" customWidth="1"/>
    <col min="1028" max="1028" width="14.7109375" style="65" customWidth="1"/>
    <col min="1029" max="1029" width="11.7109375" style="65" customWidth="1"/>
    <col min="1030" max="1030" width="6.7109375" style="65" customWidth="1"/>
    <col min="1031" max="1031" width="17.7109375" style="65" customWidth="1"/>
    <col min="1032" max="1279" width="9.140625" style="65"/>
    <col min="1280" max="1280" width="6.42578125" style="65" customWidth="1"/>
    <col min="1281" max="1281" width="21.140625" style="65" bestFit="1" customWidth="1"/>
    <col min="1282" max="1282" width="16.28515625" style="65" customWidth="1"/>
    <col min="1283" max="1283" width="16.42578125" style="65" customWidth="1"/>
    <col min="1284" max="1284" width="14.7109375" style="65" customWidth="1"/>
    <col min="1285" max="1285" width="11.7109375" style="65" customWidth="1"/>
    <col min="1286" max="1286" width="6.7109375" style="65" customWidth="1"/>
    <col min="1287" max="1287" width="17.7109375" style="65" customWidth="1"/>
    <col min="1288" max="1535" width="9.140625" style="65"/>
    <col min="1536" max="1536" width="6.42578125" style="65" customWidth="1"/>
    <col min="1537" max="1537" width="21.140625" style="65" bestFit="1" customWidth="1"/>
    <col min="1538" max="1538" width="16.28515625" style="65" customWidth="1"/>
    <col min="1539" max="1539" width="16.42578125" style="65" customWidth="1"/>
    <col min="1540" max="1540" width="14.7109375" style="65" customWidth="1"/>
    <col min="1541" max="1541" width="11.7109375" style="65" customWidth="1"/>
    <col min="1542" max="1542" width="6.7109375" style="65" customWidth="1"/>
    <col min="1543" max="1543" width="17.7109375" style="65" customWidth="1"/>
    <col min="1544" max="1791" width="9.140625" style="65"/>
    <col min="1792" max="1792" width="6.42578125" style="65" customWidth="1"/>
    <col min="1793" max="1793" width="21.140625" style="65" bestFit="1" customWidth="1"/>
    <col min="1794" max="1794" width="16.28515625" style="65" customWidth="1"/>
    <col min="1795" max="1795" width="16.42578125" style="65" customWidth="1"/>
    <col min="1796" max="1796" width="14.7109375" style="65" customWidth="1"/>
    <col min="1797" max="1797" width="11.7109375" style="65" customWidth="1"/>
    <col min="1798" max="1798" width="6.7109375" style="65" customWidth="1"/>
    <col min="1799" max="1799" width="17.7109375" style="65" customWidth="1"/>
    <col min="1800" max="2047" width="9.140625" style="65"/>
    <col min="2048" max="2048" width="6.42578125" style="65" customWidth="1"/>
    <col min="2049" max="2049" width="21.140625" style="65" bestFit="1" customWidth="1"/>
    <col min="2050" max="2050" width="16.28515625" style="65" customWidth="1"/>
    <col min="2051" max="2051" width="16.42578125" style="65" customWidth="1"/>
    <col min="2052" max="2052" width="14.7109375" style="65" customWidth="1"/>
    <col min="2053" max="2053" width="11.7109375" style="65" customWidth="1"/>
    <col min="2054" max="2054" width="6.7109375" style="65" customWidth="1"/>
    <col min="2055" max="2055" width="17.7109375" style="65" customWidth="1"/>
    <col min="2056" max="2303" width="9.140625" style="65"/>
    <col min="2304" max="2304" width="6.42578125" style="65" customWidth="1"/>
    <col min="2305" max="2305" width="21.140625" style="65" bestFit="1" customWidth="1"/>
    <col min="2306" max="2306" width="16.28515625" style="65" customWidth="1"/>
    <col min="2307" max="2307" width="16.42578125" style="65" customWidth="1"/>
    <col min="2308" max="2308" width="14.7109375" style="65" customWidth="1"/>
    <col min="2309" max="2309" width="11.7109375" style="65" customWidth="1"/>
    <col min="2310" max="2310" width="6.7109375" style="65" customWidth="1"/>
    <col min="2311" max="2311" width="17.7109375" style="65" customWidth="1"/>
    <col min="2312" max="2559" width="9.140625" style="65"/>
    <col min="2560" max="2560" width="6.42578125" style="65" customWidth="1"/>
    <col min="2561" max="2561" width="21.140625" style="65" bestFit="1" customWidth="1"/>
    <col min="2562" max="2562" width="16.28515625" style="65" customWidth="1"/>
    <col min="2563" max="2563" width="16.42578125" style="65" customWidth="1"/>
    <col min="2564" max="2564" width="14.7109375" style="65" customWidth="1"/>
    <col min="2565" max="2565" width="11.7109375" style="65" customWidth="1"/>
    <col min="2566" max="2566" width="6.7109375" style="65" customWidth="1"/>
    <col min="2567" max="2567" width="17.7109375" style="65" customWidth="1"/>
    <col min="2568" max="2815" width="9.140625" style="65"/>
    <col min="2816" max="2816" width="6.42578125" style="65" customWidth="1"/>
    <col min="2817" max="2817" width="21.140625" style="65" bestFit="1" customWidth="1"/>
    <col min="2818" max="2818" width="16.28515625" style="65" customWidth="1"/>
    <col min="2819" max="2819" width="16.42578125" style="65" customWidth="1"/>
    <col min="2820" max="2820" width="14.7109375" style="65" customWidth="1"/>
    <col min="2821" max="2821" width="11.7109375" style="65" customWidth="1"/>
    <col min="2822" max="2822" width="6.7109375" style="65" customWidth="1"/>
    <col min="2823" max="2823" width="17.7109375" style="65" customWidth="1"/>
    <col min="2824" max="3071" width="9.140625" style="65"/>
    <col min="3072" max="3072" width="6.42578125" style="65" customWidth="1"/>
    <col min="3073" max="3073" width="21.140625" style="65" bestFit="1" customWidth="1"/>
    <col min="3074" max="3074" width="16.28515625" style="65" customWidth="1"/>
    <col min="3075" max="3075" width="16.42578125" style="65" customWidth="1"/>
    <col min="3076" max="3076" width="14.7109375" style="65" customWidth="1"/>
    <col min="3077" max="3077" width="11.7109375" style="65" customWidth="1"/>
    <col min="3078" max="3078" width="6.7109375" style="65" customWidth="1"/>
    <col min="3079" max="3079" width="17.7109375" style="65" customWidth="1"/>
    <col min="3080" max="3327" width="9.140625" style="65"/>
    <col min="3328" max="3328" width="6.42578125" style="65" customWidth="1"/>
    <col min="3329" max="3329" width="21.140625" style="65" bestFit="1" customWidth="1"/>
    <col min="3330" max="3330" width="16.28515625" style="65" customWidth="1"/>
    <col min="3331" max="3331" width="16.42578125" style="65" customWidth="1"/>
    <col min="3332" max="3332" width="14.7109375" style="65" customWidth="1"/>
    <col min="3333" max="3333" width="11.7109375" style="65" customWidth="1"/>
    <col min="3334" max="3334" width="6.7109375" style="65" customWidth="1"/>
    <col min="3335" max="3335" width="17.7109375" style="65" customWidth="1"/>
    <col min="3336" max="3583" width="9.140625" style="65"/>
    <col min="3584" max="3584" width="6.42578125" style="65" customWidth="1"/>
    <col min="3585" max="3585" width="21.140625" style="65" bestFit="1" customWidth="1"/>
    <col min="3586" max="3586" width="16.28515625" style="65" customWidth="1"/>
    <col min="3587" max="3587" width="16.42578125" style="65" customWidth="1"/>
    <col min="3588" max="3588" width="14.7109375" style="65" customWidth="1"/>
    <col min="3589" max="3589" width="11.7109375" style="65" customWidth="1"/>
    <col min="3590" max="3590" width="6.7109375" style="65" customWidth="1"/>
    <col min="3591" max="3591" width="17.7109375" style="65" customWidth="1"/>
    <col min="3592" max="3839" width="9.140625" style="65"/>
    <col min="3840" max="3840" width="6.42578125" style="65" customWidth="1"/>
    <col min="3841" max="3841" width="21.140625" style="65" bestFit="1" customWidth="1"/>
    <col min="3842" max="3842" width="16.28515625" style="65" customWidth="1"/>
    <col min="3843" max="3843" width="16.42578125" style="65" customWidth="1"/>
    <col min="3844" max="3844" width="14.7109375" style="65" customWidth="1"/>
    <col min="3845" max="3845" width="11.7109375" style="65" customWidth="1"/>
    <col min="3846" max="3846" width="6.7109375" style="65" customWidth="1"/>
    <col min="3847" max="3847" width="17.7109375" style="65" customWidth="1"/>
    <col min="3848" max="4095" width="9.140625" style="65"/>
    <col min="4096" max="4096" width="6.42578125" style="65" customWidth="1"/>
    <col min="4097" max="4097" width="21.140625" style="65" bestFit="1" customWidth="1"/>
    <col min="4098" max="4098" width="16.28515625" style="65" customWidth="1"/>
    <col min="4099" max="4099" width="16.42578125" style="65" customWidth="1"/>
    <col min="4100" max="4100" width="14.7109375" style="65" customWidth="1"/>
    <col min="4101" max="4101" width="11.7109375" style="65" customWidth="1"/>
    <col min="4102" max="4102" width="6.7109375" style="65" customWidth="1"/>
    <col min="4103" max="4103" width="17.7109375" style="65" customWidth="1"/>
    <col min="4104" max="4351" width="9.140625" style="65"/>
    <col min="4352" max="4352" width="6.42578125" style="65" customWidth="1"/>
    <col min="4353" max="4353" width="21.140625" style="65" bestFit="1" customWidth="1"/>
    <col min="4354" max="4354" width="16.28515625" style="65" customWidth="1"/>
    <col min="4355" max="4355" width="16.42578125" style="65" customWidth="1"/>
    <col min="4356" max="4356" width="14.7109375" style="65" customWidth="1"/>
    <col min="4357" max="4357" width="11.7109375" style="65" customWidth="1"/>
    <col min="4358" max="4358" width="6.7109375" style="65" customWidth="1"/>
    <col min="4359" max="4359" width="17.7109375" style="65" customWidth="1"/>
    <col min="4360" max="4607" width="9.140625" style="65"/>
    <col min="4608" max="4608" width="6.42578125" style="65" customWidth="1"/>
    <col min="4609" max="4609" width="21.140625" style="65" bestFit="1" customWidth="1"/>
    <col min="4610" max="4610" width="16.28515625" style="65" customWidth="1"/>
    <col min="4611" max="4611" width="16.42578125" style="65" customWidth="1"/>
    <col min="4612" max="4612" width="14.7109375" style="65" customWidth="1"/>
    <col min="4613" max="4613" width="11.7109375" style="65" customWidth="1"/>
    <col min="4614" max="4614" width="6.7109375" style="65" customWidth="1"/>
    <col min="4615" max="4615" width="17.7109375" style="65" customWidth="1"/>
    <col min="4616" max="4863" width="9.140625" style="65"/>
    <col min="4864" max="4864" width="6.42578125" style="65" customWidth="1"/>
    <col min="4865" max="4865" width="21.140625" style="65" bestFit="1" customWidth="1"/>
    <col min="4866" max="4866" width="16.28515625" style="65" customWidth="1"/>
    <col min="4867" max="4867" width="16.42578125" style="65" customWidth="1"/>
    <col min="4868" max="4868" width="14.7109375" style="65" customWidth="1"/>
    <col min="4869" max="4869" width="11.7109375" style="65" customWidth="1"/>
    <col min="4870" max="4870" width="6.7109375" style="65" customWidth="1"/>
    <col min="4871" max="4871" width="17.7109375" style="65" customWidth="1"/>
    <col min="4872" max="5119" width="9.140625" style="65"/>
    <col min="5120" max="5120" width="6.42578125" style="65" customWidth="1"/>
    <col min="5121" max="5121" width="21.140625" style="65" bestFit="1" customWidth="1"/>
    <col min="5122" max="5122" width="16.28515625" style="65" customWidth="1"/>
    <col min="5123" max="5123" width="16.42578125" style="65" customWidth="1"/>
    <col min="5124" max="5124" width="14.7109375" style="65" customWidth="1"/>
    <col min="5125" max="5125" width="11.7109375" style="65" customWidth="1"/>
    <col min="5126" max="5126" width="6.7109375" style="65" customWidth="1"/>
    <col min="5127" max="5127" width="17.7109375" style="65" customWidth="1"/>
    <col min="5128" max="5375" width="9.140625" style="65"/>
    <col min="5376" max="5376" width="6.42578125" style="65" customWidth="1"/>
    <col min="5377" max="5377" width="21.140625" style="65" bestFit="1" customWidth="1"/>
    <col min="5378" max="5378" width="16.28515625" style="65" customWidth="1"/>
    <col min="5379" max="5379" width="16.42578125" style="65" customWidth="1"/>
    <col min="5380" max="5380" width="14.7109375" style="65" customWidth="1"/>
    <col min="5381" max="5381" width="11.7109375" style="65" customWidth="1"/>
    <col min="5382" max="5382" width="6.7109375" style="65" customWidth="1"/>
    <col min="5383" max="5383" width="17.7109375" style="65" customWidth="1"/>
    <col min="5384" max="5631" width="9.140625" style="65"/>
    <col min="5632" max="5632" width="6.42578125" style="65" customWidth="1"/>
    <col min="5633" max="5633" width="21.140625" style="65" bestFit="1" customWidth="1"/>
    <col min="5634" max="5634" width="16.28515625" style="65" customWidth="1"/>
    <col min="5635" max="5635" width="16.42578125" style="65" customWidth="1"/>
    <col min="5636" max="5636" width="14.7109375" style="65" customWidth="1"/>
    <col min="5637" max="5637" width="11.7109375" style="65" customWidth="1"/>
    <col min="5638" max="5638" width="6.7109375" style="65" customWidth="1"/>
    <col min="5639" max="5639" width="17.7109375" style="65" customWidth="1"/>
    <col min="5640" max="5887" width="9.140625" style="65"/>
    <col min="5888" max="5888" width="6.42578125" style="65" customWidth="1"/>
    <col min="5889" max="5889" width="21.140625" style="65" bestFit="1" customWidth="1"/>
    <col min="5890" max="5890" width="16.28515625" style="65" customWidth="1"/>
    <col min="5891" max="5891" width="16.42578125" style="65" customWidth="1"/>
    <col min="5892" max="5892" width="14.7109375" style="65" customWidth="1"/>
    <col min="5893" max="5893" width="11.7109375" style="65" customWidth="1"/>
    <col min="5894" max="5894" width="6.7109375" style="65" customWidth="1"/>
    <col min="5895" max="5895" width="17.7109375" style="65" customWidth="1"/>
    <col min="5896" max="6143" width="9.140625" style="65"/>
    <col min="6144" max="6144" width="6.42578125" style="65" customWidth="1"/>
    <col min="6145" max="6145" width="21.140625" style="65" bestFit="1" customWidth="1"/>
    <col min="6146" max="6146" width="16.28515625" style="65" customWidth="1"/>
    <col min="6147" max="6147" width="16.42578125" style="65" customWidth="1"/>
    <col min="6148" max="6148" width="14.7109375" style="65" customWidth="1"/>
    <col min="6149" max="6149" width="11.7109375" style="65" customWidth="1"/>
    <col min="6150" max="6150" width="6.7109375" style="65" customWidth="1"/>
    <col min="6151" max="6151" width="17.7109375" style="65" customWidth="1"/>
    <col min="6152" max="6399" width="9.140625" style="65"/>
    <col min="6400" max="6400" width="6.42578125" style="65" customWidth="1"/>
    <col min="6401" max="6401" width="21.140625" style="65" bestFit="1" customWidth="1"/>
    <col min="6402" max="6402" width="16.28515625" style="65" customWidth="1"/>
    <col min="6403" max="6403" width="16.42578125" style="65" customWidth="1"/>
    <col min="6404" max="6404" width="14.7109375" style="65" customWidth="1"/>
    <col min="6405" max="6405" width="11.7109375" style="65" customWidth="1"/>
    <col min="6406" max="6406" width="6.7109375" style="65" customWidth="1"/>
    <col min="6407" max="6407" width="17.7109375" style="65" customWidth="1"/>
    <col min="6408" max="6655" width="9.140625" style="65"/>
    <col min="6656" max="6656" width="6.42578125" style="65" customWidth="1"/>
    <col min="6657" max="6657" width="21.140625" style="65" bestFit="1" customWidth="1"/>
    <col min="6658" max="6658" width="16.28515625" style="65" customWidth="1"/>
    <col min="6659" max="6659" width="16.42578125" style="65" customWidth="1"/>
    <col min="6660" max="6660" width="14.7109375" style="65" customWidth="1"/>
    <col min="6661" max="6661" width="11.7109375" style="65" customWidth="1"/>
    <col min="6662" max="6662" width="6.7109375" style="65" customWidth="1"/>
    <col min="6663" max="6663" width="17.7109375" style="65" customWidth="1"/>
    <col min="6664" max="6911" width="9.140625" style="65"/>
    <col min="6912" max="6912" width="6.42578125" style="65" customWidth="1"/>
    <col min="6913" max="6913" width="21.140625" style="65" bestFit="1" customWidth="1"/>
    <col min="6914" max="6914" width="16.28515625" style="65" customWidth="1"/>
    <col min="6915" max="6915" width="16.42578125" style="65" customWidth="1"/>
    <col min="6916" max="6916" width="14.7109375" style="65" customWidth="1"/>
    <col min="6917" max="6917" width="11.7109375" style="65" customWidth="1"/>
    <col min="6918" max="6918" width="6.7109375" style="65" customWidth="1"/>
    <col min="6919" max="6919" width="17.7109375" style="65" customWidth="1"/>
    <col min="6920" max="7167" width="9.140625" style="65"/>
    <col min="7168" max="7168" width="6.42578125" style="65" customWidth="1"/>
    <col min="7169" max="7169" width="21.140625" style="65" bestFit="1" customWidth="1"/>
    <col min="7170" max="7170" width="16.28515625" style="65" customWidth="1"/>
    <col min="7171" max="7171" width="16.42578125" style="65" customWidth="1"/>
    <col min="7172" max="7172" width="14.7109375" style="65" customWidth="1"/>
    <col min="7173" max="7173" width="11.7109375" style="65" customWidth="1"/>
    <col min="7174" max="7174" width="6.7109375" style="65" customWidth="1"/>
    <col min="7175" max="7175" width="17.7109375" style="65" customWidth="1"/>
    <col min="7176" max="7423" width="9.140625" style="65"/>
    <col min="7424" max="7424" width="6.42578125" style="65" customWidth="1"/>
    <col min="7425" max="7425" width="21.140625" style="65" bestFit="1" customWidth="1"/>
    <col min="7426" max="7426" width="16.28515625" style="65" customWidth="1"/>
    <col min="7427" max="7427" width="16.42578125" style="65" customWidth="1"/>
    <col min="7428" max="7428" width="14.7109375" style="65" customWidth="1"/>
    <col min="7429" max="7429" width="11.7109375" style="65" customWidth="1"/>
    <col min="7430" max="7430" width="6.7109375" style="65" customWidth="1"/>
    <col min="7431" max="7431" width="17.7109375" style="65" customWidth="1"/>
    <col min="7432" max="7679" width="9.140625" style="65"/>
    <col min="7680" max="7680" width="6.42578125" style="65" customWidth="1"/>
    <col min="7681" max="7681" width="21.140625" style="65" bestFit="1" customWidth="1"/>
    <col min="7682" max="7682" width="16.28515625" style="65" customWidth="1"/>
    <col min="7683" max="7683" width="16.42578125" style="65" customWidth="1"/>
    <col min="7684" max="7684" width="14.7109375" style="65" customWidth="1"/>
    <col min="7685" max="7685" width="11.7109375" style="65" customWidth="1"/>
    <col min="7686" max="7686" width="6.7109375" style="65" customWidth="1"/>
    <col min="7687" max="7687" width="17.7109375" style="65" customWidth="1"/>
    <col min="7688" max="7935" width="9.140625" style="65"/>
    <col min="7936" max="7936" width="6.42578125" style="65" customWidth="1"/>
    <col min="7937" max="7937" width="21.140625" style="65" bestFit="1" customWidth="1"/>
    <col min="7938" max="7938" width="16.28515625" style="65" customWidth="1"/>
    <col min="7939" max="7939" width="16.42578125" style="65" customWidth="1"/>
    <col min="7940" max="7940" width="14.7109375" style="65" customWidth="1"/>
    <col min="7941" max="7941" width="11.7109375" style="65" customWidth="1"/>
    <col min="7942" max="7942" width="6.7109375" style="65" customWidth="1"/>
    <col min="7943" max="7943" width="17.7109375" style="65" customWidth="1"/>
    <col min="7944" max="8191" width="9.140625" style="65"/>
    <col min="8192" max="8192" width="6.42578125" style="65" customWidth="1"/>
    <col min="8193" max="8193" width="21.140625" style="65" bestFit="1" customWidth="1"/>
    <col min="8194" max="8194" width="16.28515625" style="65" customWidth="1"/>
    <col min="8195" max="8195" width="16.42578125" style="65" customWidth="1"/>
    <col min="8196" max="8196" width="14.7109375" style="65" customWidth="1"/>
    <col min="8197" max="8197" width="11.7109375" style="65" customWidth="1"/>
    <col min="8198" max="8198" width="6.7109375" style="65" customWidth="1"/>
    <col min="8199" max="8199" width="17.7109375" style="65" customWidth="1"/>
    <col min="8200" max="8447" width="9.140625" style="65"/>
    <col min="8448" max="8448" width="6.42578125" style="65" customWidth="1"/>
    <col min="8449" max="8449" width="21.140625" style="65" bestFit="1" customWidth="1"/>
    <col min="8450" max="8450" width="16.28515625" style="65" customWidth="1"/>
    <col min="8451" max="8451" width="16.42578125" style="65" customWidth="1"/>
    <col min="8452" max="8452" width="14.7109375" style="65" customWidth="1"/>
    <col min="8453" max="8453" width="11.7109375" style="65" customWidth="1"/>
    <col min="8454" max="8454" width="6.7109375" style="65" customWidth="1"/>
    <col min="8455" max="8455" width="17.7109375" style="65" customWidth="1"/>
    <col min="8456" max="8703" width="9.140625" style="65"/>
    <col min="8704" max="8704" width="6.42578125" style="65" customWidth="1"/>
    <col min="8705" max="8705" width="21.140625" style="65" bestFit="1" customWidth="1"/>
    <col min="8706" max="8706" width="16.28515625" style="65" customWidth="1"/>
    <col min="8707" max="8707" width="16.42578125" style="65" customWidth="1"/>
    <col min="8708" max="8708" width="14.7109375" style="65" customWidth="1"/>
    <col min="8709" max="8709" width="11.7109375" style="65" customWidth="1"/>
    <col min="8710" max="8710" width="6.7109375" style="65" customWidth="1"/>
    <col min="8711" max="8711" width="17.7109375" style="65" customWidth="1"/>
    <col min="8712" max="8959" width="9.140625" style="65"/>
    <col min="8960" max="8960" width="6.42578125" style="65" customWidth="1"/>
    <col min="8961" max="8961" width="21.140625" style="65" bestFit="1" customWidth="1"/>
    <col min="8962" max="8962" width="16.28515625" style="65" customWidth="1"/>
    <col min="8963" max="8963" width="16.42578125" style="65" customWidth="1"/>
    <col min="8964" max="8964" width="14.7109375" style="65" customWidth="1"/>
    <col min="8965" max="8965" width="11.7109375" style="65" customWidth="1"/>
    <col min="8966" max="8966" width="6.7109375" style="65" customWidth="1"/>
    <col min="8967" max="8967" width="17.7109375" style="65" customWidth="1"/>
    <col min="8968" max="9215" width="9.140625" style="65"/>
    <col min="9216" max="9216" width="6.42578125" style="65" customWidth="1"/>
    <col min="9217" max="9217" width="21.140625" style="65" bestFit="1" customWidth="1"/>
    <col min="9218" max="9218" width="16.28515625" style="65" customWidth="1"/>
    <col min="9219" max="9219" width="16.42578125" style="65" customWidth="1"/>
    <col min="9220" max="9220" width="14.7109375" style="65" customWidth="1"/>
    <col min="9221" max="9221" width="11.7109375" style="65" customWidth="1"/>
    <col min="9222" max="9222" width="6.7109375" style="65" customWidth="1"/>
    <col min="9223" max="9223" width="17.7109375" style="65" customWidth="1"/>
    <col min="9224" max="9471" width="9.140625" style="65"/>
    <col min="9472" max="9472" width="6.42578125" style="65" customWidth="1"/>
    <col min="9473" max="9473" width="21.140625" style="65" bestFit="1" customWidth="1"/>
    <col min="9474" max="9474" width="16.28515625" style="65" customWidth="1"/>
    <col min="9475" max="9475" width="16.42578125" style="65" customWidth="1"/>
    <col min="9476" max="9476" width="14.7109375" style="65" customWidth="1"/>
    <col min="9477" max="9477" width="11.7109375" style="65" customWidth="1"/>
    <col min="9478" max="9478" width="6.7109375" style="65" customWidth="1"/>
    <col min="9479" max="9479" width="17.7109375" style="65" customWidth="1"/>
    <col min="9480" max="9727" width="9.140625" style="65"/>
    <col min="9728" max="9728" width="6.42578125" style="65" customWidth="1"/>
    <col min="9729" max="9729" width="21.140625" style="65" bestFit="1" customWidth="1"/>
    <col min="9730" max="9730" width="16.28515625" style="65" customWidth="1"/>
    <col min="9731" max="9731" width="16.42578125" style="65" customWidth="1"/>
    <col min="9732" max="9732" width="14.7109375" style="65" customWidth="1"/>
    <col min="9733" max="9733" width="11.7109375" style="65" customWidth="1"/>
    <col min="9734" max="9734" width="6.7109375" style="65" customWidth="1"/>
    <col min="9735" max="9735" width="17.7109375" style="65" customWidth="1"/>
    <col min="9736" max="9983" width="9.140625" style="65"/>
    <col min="9984" max="9984" width="6.42578125" style="65" customWidth="1"/>
    <col min="9985" max="9985" width="21.140625" style="65" bestFit="1" customWidth="1"/>
    <col min="9986" max="9986" width="16.28515625" style="65" customWidth="1"/>
    <col min="9987" max="9987" width="16.42578125" style="65" customWidth="1"/>
    <col min="9988" max="9988" width="14.7109375" style="65" customWidth="1"/>
    <col min="9989" max="9989" width="11.7109375" style="65" customWidth="1"/>
    <col min="9990" max="9990" width="6.7109375" style="65" customWidth="1"/>
    <col min="9991" max="9991" width="17.7109375" style="65" customWidth="1"/>
    <col min="9992" max="10239" width="9.140625" style="65"/>
    <col min="10240" max="10240" width="6.42578125" style="65" customWidth="1"/>
    <col min="10241" max="10241" width="21.140625" style="65" bestFit="1" customWidth="1"/>
    <col min="10242" max="10242" width="16.28515625" style="65" customWidth="1"/>
    <col min="10243" max="10243" width="16.42578125" style="65" customWidth="1"/>
    <col min="10244" max="10244" width="14.7109375" style="65" customWidth="1"/>
    <col min="10245" max="10245" width="11.7109375" style="65" customWidth="1"/>
    <col min="10246" max="10246" width="6.7109375" style="65" customWidth="1"/>
    <col min="10247" max="10247" width="17.7109375" style="65" customWidth="1"/>
    <col min="10248" max="10495" width="9.140625" style="65"/>
    <col min="10496" max="10496" width="6.42578125" style="65" customWidth="1"/>
    <col min="10497" max="10497" width="21.140625" style="65" bestFit="1" customWidth="1"/>
    <col min="10498" max="10498" width="16.28515625" style="65" customWidth="1"/>
    <col min="10499" max="10499" width="16.42578125" style="65" customWidth="1"/>
    <col min="10500" max="10500" width="14.7109375" style="65" customWidth="1"/>
    <col min="10501" max="10501" width="11.7109375" style="65" customWidth="1"/>
    <col min="10502" max="10502" width="6.7109375" style="65" customWidth="1"/>
    <col min="10503" max="10503" width="17.7109375" style="65" customWidth="1"/>
    <col min="10504" max="10751" width="9.140625" style="65"/>
    <col min="10752" max="10752" width="6.42578125" style="65" customWidth="1"/>
    <col min="10753" max="10753" width="21.140625" style="65" bestFit="1" customWidth="1"/>
    <col min="10754" max="10754" width="16.28515625" style="65" customWidth="1"/>
    <col min="10755" max="10755" width="16.42578125" style="65" customWidth="1"/>
    <col min="10756" max="10756" width="14.7109375" style="65" customWidth="1"/>
    <col min="10757" max="10757" width="11.7109375" style="65" customWidth="1"/>
    <col min="10758" max="10758" width="6.7109375" style="65" customWidth="1"/>
    <col min="10759" max="10759" width="17.7109375" style="65" customWidth="1"/>
    <col min="10760" max="11007" width="9.140625" style="65"/>
    <col min="11008" max="11008" width="6.42578125" style="65" customWidth="1"/>
    <col min="11009" max="11009" width="21.140625" style="65" bestFit="1" customWidth="1"/>
    <col min="11010" max="11010" width="16.28515625" style="65" customWidth="1"/>
    <col min="11011" max="11011" width="16.42578125" style="65" customWidth="1"/>
    <col min="11012" max="11012" width="14.7109375" style="65" customWidth="1"/>
    <col min="11013" max="11013" width="11.7109375" style="65" customWidth="1"/>
    <col min="11014" max="11014" width="6.7109375" style="65" customWidth="1"/>
    <col min="11015" max="11015" width="17.7109375" style="65" customWidth="1"/>
    <col min="11016" max="11263" width="9.140625" style="65"/>
    <col min="11264" max="11264" width="6.42578125" style="65" customWidth="1"/>
    <col min="11265" max="11265" width="21.140625" style="65" bestFit="1" customWidth="1"/>
    <col min="11266" max="11266" width="16.28515625" style="65" customWidth="1"/>
    <col min="11267" max="11267" width="16.42578125" style="65" customWidth="1"/>
    <col min="11268" max="11268" width="14.7109375" style="65" customWidth="1"/>
    <col min="11269" max="11269" width="11.7109375" style="65" customWidth="1"/>
    <col min="11270" max="11270" width="6.7109375" style="65" customWidth="1"/>
    <col min="11271" max="11271" width="17.7109375" style="65" customWidth="1"/>
    <col min="11272" max="11519" width="9.140625" style="65"/>
    <col min="11520" max="11520" width="6.42578125" style="65" customWidth="1"/>
    <col min="11521" max="11521" width="21.140625" style="65" bestFit="1" customWidth="1"/>
    <col min="11522" max="11522" width="16.28515625" style="65" customWidth="1"/>
    <col min="11523" max="11523" width="16.42578125" style="65" customWidth="1"/>
    <col min="11524" max="11524" width="14.7109375" style="65" customWidth="1"/>
    <col min="11525" max="11525" width="11.7109375" style="65" customWidth="1"/>
    <col min="11526" max="11526" width="6.7109375" style="65" customWidth="1"/>
    <col min="11527" max="11527" width="17.7109375" style="65" customWidth="1"/>
    <col min="11528" max="11775" width="9.140625" style="65"/>
    <col min="11776" max="11776" width="6.42578125" style="65" customWidth="1"/>
    <col min="11777" max="11777" width="21.140625" style="65" bestFit="1" customWidth="1"/>
    <col min="11778" max="11778" width="16.28515625" style="65" customWidth="1"/>
    <col min="11779" max="11779" width="16.42578125" style="65" customWidth="1"/>
    <col min="11780" max="11780" width="14.7109375" style="65" customWidth="1"/>
    <col min="11781" max="11781" width="11.7109375" style="65" customWidth="1"/>
    <col min="11782" max="11782" width="6.7109375" style="65" customWidth="1"/>
    <col min="11783" max="11783" width="17.7109375" style="65" customWidth="1"/>
    <col min="11784" max="12031" width="9.140625" style="65"/>
    <col min="12032" max="12032" width="6.42578125" style="65" customWidth="1"/>
    <col min="12033" max="12033" width="21.140625" style="65" bestFit="1" customWidth="1"/>
    <col min="12034" max="12034" width="16.28515625" style="65" customWidth="1"/>
    <col min="12035" max="12035" width="16.42578125" style="65" customWidth="1"/>
    <col min="12036" max="12036" width="14.7109375" style="65" customWidth="1"/>
    <col min="12037" max="12037" width="11.7109375" style="65" customWidth="1"/>
    <col min="12038" max="12038" width="6.7109375" style="65" customWidth="1"/>
    <col min="12039" max="12039" width="17.7109375" style="65" customWidth="1"/>
    <col min="12040" max="12287" width="9.140625" style="65"/>
    <col min="12288" max="12288" width="6.42578125" style="65" customWidth="1"/>
    <col min="12289" max="12289" width="21.140625" style="65" bestFit="1" customWidth="1"/>
    <col min="12290" max="12290" width="16.28515625" style="65" customWidth="1"/>
    <col min="12291" max="12291" width="16.42578125" style="65" customWidth="1"/>
    <col min="12292" max="12292" width="14.7109375" style="65" customWidth="1"/>
    <col min="12293" max="12293" width="11.7109375" style="65" customWidth="1"/>
    <col min="12294" max="12294" width="6.7109375" style="65" customWidth="1"/>
    <col min="12295" max="12295" width="17.7109375" style="65" customWidth="1"/>
    <col min="12296" max="12543" width="9.140625" style="65"/>
    <col min="12544" max="12544" width="6.42578125" style="65" customWidth="1"/>
    <col min="12545" max="12545" width="21.140625" style="65" bestFit="1" customWidth="1"/>
    <col min="12546" max="12546" width="16.28515625" style="65" customWidth="1"/>
    <col min="12547" max="12547" width="16.42578125" style="65" customWidth="1"/>
    <col min="12548" max="12548" width="14.7109375" style="65" customWidth="1"/>
    <col min="12549" max="12549" width="11.7109375" style="65" customWidth="1"/>
    <col min="12550" max="12550" width="6.7109375" style="65" customWidth="1"/>
    <col min="12551" max="12551" width="17.7109375" style="65" customWidth="1"/>
    <col min="12552" max="12799" width="9.140625" style="65"/>
    <col min="12800" max="12800" width="6.42578125" style="65" customWidth="1"/>
    <col min="12801" max="12801" width="21.140625" style="65" bestFit="1" customWidth="1"/>
    <col min="12802" max="12802" width="16.28515625" style="65" customWidth="1"/>
    <col min="12803" max="12803" width="16.42578125" style="65" customWidth="1"/>
    <col min="12804" max="12804" width="14.7109375" style="65" customWidth="1"/>
    <col min="12805" max="12805" width="11.7109375" style="65" customWidth="1"/>
    <col min="12806" max="12806" width="6.7109375" style="65" customWidth="1"/>
    <col min="12807" max="12807" width="17.7109375" style="65" customWidth="1"/>
    <col min="12808" max="13055" width="9.140625" style="65"/>
    <col min="13056" max="13056" width="6.42578125" style="65" customWidth="1"/>
    <col min="13057" max="13057" width="21.140625" style="65" bestFit="1" customWidth="1"/>
    <col min="13058" max="13058" width="16.28515625" style="65" customWidth="1"/>
    <col min="13059" max="13059" width="16.42578125" style="65" customWidth="1"/>
    <col min="13060" max="13060" width="14.7109375" style="65" customWidth="1"/>
    <col min="13061" max="13061" width="11.7109375" style="65" customWidth="1"/>
    <col min="13062" max="13062" width="6.7109375" style="65" customWidth="1"/>
    <col min="13063" max="13063" width="17.7109375" style="65" customWidth="1"/>
    <col min="13064" max="13311" width="9.140625" style="65"/>
    <col min="13312" max="13312" width="6.42578125" style="65" customWidth="1"/>
    <col min="13313" max="13313" width="21.140625" style="65" bestFit="1" customWidth="1"/>
    <col min="13314" max="13314" width="16.28515625" style="65" customWidth="1"/>
    <col min="13315" max="13315" width="16.42578125" style="65" customWidth="1"/>
    <col min="13316" max="13316" width="14.7109375" style="65" customWidth="1"/>
    <col min="13317" max="13317" width="11.7109375" style="65" customWidth="1"/>
    <col min="13318" max="13318" width="6.7109375" style="65" customWidth="1"/>
    <col min="13319" max="13319" width="17.7109375" style="65" customWidth="1"/>
    <col min="13320" max="13567" width="9.140625" style="65"/>
    <col min="13568" max="13568" width="6.42578125" style="65" customWidth="1"/>
    <col min="13569" max="13569" width="21.140625" style="65" bestFit="1" customWidth="1"/>
    <col min="13570" max="13570" width="16.28515625" style="65" customWidth="1"/>
    <col min="13571" max="13571" width="16.42578125" style="65" customWidth="1"/>
    <col min="13572" max="13572" width="14.7109375" style="65" customWidth="1"/>
    <col min="13573" max="13573" width="11.7109375" style="65" customWidth="1"/>
    <col min="13574" max="13574" width="6.7109375" style="65" customWidth="1"/>
    <col min="13575" max="13575" width="17.7109375" style="65" customWidth="1"/>
    <col min="13576" max="13823" width="9.140625" style="65"/>
    <col min="13824" max="13824" width="6.42578125" style="65" customWidth="1"/>
    <col min="13825" max="13825" width="21.140625" style="65" bestFit="1" customWidth="1"/>
    <col min="13826" max="13826" width="16.28515625" style="65" customWidth="1"/>
    <col min="13827" max="13827" width="16.42578125" style="65" customWidth="1"/>
    <col min="13828" max="13828" width="14.7109375" style="65" customWidth="1"/>
    <col min="13829" max="13829" width="11.7109375" style="65" customWidth="1"/>
    <col min="13830" max="13830" width="6.7109375" style="65" customWidth="1"/>
    <col min="13831" max="13831" width="17.7109375" style="65" customWidth="1"/>
    <col min="13832" max="14079" width="9.140625" style="65"/>
    <col min="14080" max="14080" width="6.42578125" style="65" customWidth="1"/>
    <col min="14081" max="14081" width="21.140625" style="65" bestFit="1" customWidth="1"/>
    <col min="14082" max="14082" width="16.28515625" style="65" customWidth="1"/>
    <col min="14083" max="14083" width="16.42578125" style="65" customWidth="1"/>
    <col min="14084" max="14084" width="14.7109375" style="65" customWidth="1"/>
    <col min="14085" max="14085" width="11.7109375" style="65" customWidth="1"/>
    <col min="14086" max="14086" width="6.7109375" style="65" customWidth="1"/>
    <col min="14087" max="14087" width="17.7109375" style="65" customWidth="1"/>
    <col min="14088" max="14335" width="9.140625" style="65"/>
    <col min="14336" max="14336" width="6.42578125" style="65" customWidth="1"/>
    <col min="14337" max="14337" width="21.140625" style="65" bestFit="1" customWidth="1"/>
    <col min="14338" max="14338" width="16.28515625" style="65" customWidth="1"/>
    <col min="14339" max="14339" width="16.42578125" style="65" customWidth="1"/>
    <col min="14340" max="14340" width="14.7109375" style="65" customWidth="1"/>
    <col min="14341" max="14341" width="11.7109375" style="65" customWidth="1"/>
    <col min="14342" max="14342" width="6.7109375" style="65" customWidth="1"/>
    <col min="14343" max="14343" width="17.7109375" style="65" customWidth="1"/>
    <col min="14344" max="14591" width="9.140625" style="65"/>
    <col min="14592" max="14592" width="6.42578125" style="65" customWidth="1"/>
    <col min="14593" max="14593" width="21.140625" style="65" bestFit="1" customWidth="1"/>
    <col min="14594" max="14594" width="16.28515625" style="65" customWidth="1"/>
    <col min="14595" max="14595" width="16.42578125" style="65" customWidth="1"/>
    <col min="14596" max="14596" width="14.7109375" style="65" customWidth="1"/>
    <col min="14597" max="14597" width="11.7109375" style="65" customWidth="1"/>
    <col min="14598" max="14598" width="6.7109375" style="65" customWidth="1"/>
    <col min="14599" max="14599" width="17.7109375" style="65" customWidth="1"/>
    <col min="14600" max="14847" width="9.140625" style="65"/>
    <col min="14848" max="14848" width="6.42578125" style="65" customWidth="1"/>
    <col min="14849" max="14849" width="21.140625" style="65" bestFit="1" customWidth="1"/>
    <col min="14850" max="14850" width="16.28515625" style="65" customWidth="1"/>
    <col min="14851" max="14851" width="16.42578125" style="65" customWidth="1"/>
    <col min="14852" max="14852" width="14.7109375" style="65" customWidth="1"/>
    <col min="14853" max="14853" width="11.7109375" style="65" customWidth="1"/>
    <col min="14854" max="14854" width="6.7109375" style="65" customWidth="1"/>
    <col min="14855" max="14855" width="17.7109375" style="65" customWidth="1"/>
    <col min="14856" max="15103" width="9.140625" style="65"/>
    <col min="15104" max="15104" width="6.42578125" style="65" customWidth="1"/>
    <col min="15105" max="15105" width="21.140625" style="65" bestFit="1" customWidth="1"/>
    <col min="15106" max="15106" width="16.28515625" style="65" customWidth="1"/>
    <col min="15107" max="15107" width="16.42578125" style="65" customWidth="1"/>
    <col min="15108" max="15108" width="14.7109375" style="65" customWidth="1"/>
    <col min="15109" max="15109" width="11.7109375" style="65" customWidth="1"/>
    <col min="15110" max="15110" width="6.7109375" style="65" customWidth="1"/>
    <col min="15111" max="15111" width="17.7109375" style="65" customWidth="1"/>
    <col min="15112" max="15359" width="9.140625" style="65"/>
    <col min="15360" max="15360" width="6.42578125" style="65" customWidth="1"/>
    <col min="15361" max="15361" width="21.140625" style="65" bestFit="1" customWidth="1"/>
    <col min="15362" max="15362" width="16.28515625" style="65" customWidth="1"/>
    <col min="15363" max="15363" width="16.42578125" style="65" customWidth="1"/>
    <col min="15364" max="15364" width="14.7109375" style="65" customWidth="1"/>
    <col min="15365" max="15365" width="11.7109375" style="65" customWidth="1"/>
    <col min="15366" max="15366" width="6.7109375" style="65" customWidth="1"/>
    <col min="15367" max="15367" width="17.7109375" style="65" customWidth="1"/>
    <col min="15368" max="15615" width="9.140625" style="65"/>
    <col min="15616" max="15616" width="6.42578125" style="65" customWidth="1"/>
    <col min="15617" max="15617" width="21.140625" style="65" bestFit="1" customWidth="1"/>
    <col min="15618" max="15618" width="16.28515625" style="65" customWidth="1"/>
    <col min="15619" max="15619" width="16.42578125" style="65" customWidth="1"/>
    <col min="15620" max="15620" width="14.7109375" style="65" customWidth="1"/>
    <col min="15621" max="15621" width="11.7109375" style="65" customWidth="1"/>
    <col min="15622" max="15622" width="6.7109375" style="65" customWidth="1"/>
    <col min="15623" max="15623" width="17.7109375" style="65" customWidth="1"/>
    <col min="15624" max="15871" width="9.140625" style="65"/>
    <col min="15872" max="15872" width="6.42578125" style="65" customWidth="1"/>
    <col min="15873" max="15873" width="21.140625" style="65" bestFit="1" customWidth="1"/>
    <col min="15874" max="15874" width="16.28515625" style="65" customWidth="1"/>
    <col min="15875" max="15875" width="16.42578125" style="65" customWidth="1"/>
    <col min="15876" max="15876" width="14.7109375" style="65" customWidth="1"/>
    <col min="15877" max="15877" width="11.7109375" style="65" customWidth="1"/>
    <col min="15878" max="15878" width="6.7109375" style="65" customWidth="1"/>
    <col min="15879" max="15879" width="17.7109375" style="65" customWidth="1"/>
    <col min="15880" max="16127" width="9.140625" style="65"/>
    <col min="16128" max="16128" width="6.42578125" style="65" customWidth="1"/>
    <col min="16129" max="16129" width="21.140625" style="65" bestFit="1" customWidth="1"/>
    <col min="16130" max="16130" width="16.28515625" style="65" customWidth="1"/>
    <col min="16131" max="16131" width="16.42578125" style="65" customWidth="1"/>
    <col min="16132" max="16132" width="14.7109375" style="65" customWidth="1"/>
    <col min="16133" max="16133" width="11.7109375" style="65" customWidth="1"/>
    <col min="16134" max="16134" width="6.7109375" style="65" customWidth="1"/>
    <col min="16135" max="16135" width="17.7109375" style="65" customWidth="1"/>
    <col min="16136" max="16384" width="9.140625" style="65"/>
  </cols>
  <sheetData>
    <row r="1" spans="1:24" s="7" customFormat="1" ht="20.25" x14ac:dyDescent="0.3">
      <c r="A1" s="602" t="s">
        <v>148</v>
      </c>
      <c r="B1" s="602"/>
      <c r="C1" s="602"/>
      <c r="D1" s="602"/>
      <c r="E1" s="602"/>
      <c r="F1" s="602"/>
      <c r="G1" s="602"/>
      <c r="H1" s="64"/>
      <c r="I1" s="64"/>
      <c r="J1" s="64"/>
      <c r="K1" s="64"/>
      <c r="L1" s="64"/>
      <c r="M1" s="64"/>
      <c r="N1" s="64"/>
      <c r="O1" s="64"/>
      <c r="P1" s="64"/>
      <c r="Q1" s="64"/>
      <c r="R1" s="53"/>
      <c r="S1" s="53"/>
      <c r="T1" s="53"/>
      <c r="U1" s="53"/>
      <c r="V1" s="53"/>
      <c r="W1" s="53"/>
      <c r="X1" s="53"/>
    </row>
    <row r="2" spans="1:24" ht="20.25" x14ac:dyDescent="0.3">
      <c r="A2" s="602" t="s">
        <v>245</v>
      </c>
      <c r="B2" s="602"/>
      <c r="C2" s="602"/>
      <c r="D2" s="602"/>
      <c r="E2" s="602"/>
      <c r="F2" s="602"/>
      <c r="G2" s="602"/>
    </row>
    <row r="3" spans="1:24" ht="13.5" customHeight="1" x14ac:dyDescent="0.3">
      <c r="A3" s="434"/>
      <c r="B3" s="110"/>
      <c r="C3" s="110"/>
      <c r="D3" s="110"/>
      <c r="E3" s="110"/>
      <c r="F3" s="110"/>
      <c r="G3" s="110"/>
    </row>
    <row r="4" spans="1:24" s="7" customFormat="1" ht="23.25" customHeight="1" thickBot="1" x14ac:dyDescent="0.3">
      <c r="A4" s="53"/>
      <c r="B4" s="66" t="s">
        <v>112</v>
      </c>
      <c r="C4" s="603"/>
      <c r="D4" s="604"/>
      <c r="E4" s="604"/>
      <c r="F4" s="604"/>
      <c r="G4" s="67"/>
      <c r="K4" s="107"/>
      <c r="L4" s="107"/>
      <c r="M4" s="107"/>
      <c r="N4" s="107"/>
      <c r="O4" s="107"/>
      <c r="P4" s="107"/>
      <c r="Q4" s="107"/>
    </row>
    <row r="5" spans="1:24" s="7" customFormat="1" ht="12.75" x14ac:dyDescent="0.2">
      <c r="A5" s="53"/>
      <c r="B5" s="52"/>
      <c r="C5" s="68"/>
      <c r="D5" s="68"/>
      <c r="E5" s="107"/>
      <c r="F5" s="68"/>
      <c r="G5" s="107"/>
      <c r="H5" s="107"/>
      <c r="I5" s="107"/>
      <c r="J5" s="107"/>
      <c r="K5" s="107"/>
      <c r="L5" s="107"/>
      <c r="M5" s="107"/>
      <c r="N5" s="107"/>
      <c r="O5" s="107"/>
      <c r="P5" s="107"/>
      <c r="Q5" s="107"/>
    </row>
    <row r="6" spans="1:24" s="7" customFormat="1" ht="12.75" x14ac:dyDescent="0.2">
      <c r="A6" s="53"/>
      <c r="B6" s="54" t="s">
        <v>113</v>
      </c>
      <c r="C6" s="53"/>
      <c r="D6" s="53"/>
      <c r="E6" s="55"/>
      <c r="F6" s="53"/>
      <c r="G6" s="55"/>
      <c r="H6" s="55"/>
      <c r="I6" s="55"/>
      <c r="J6" s="55"/>
      <c r="K6" s="55"/>
      <c r="L6" s="55"/>
      <c r="M6" s="55"/>
      <c r="N6" s="55"/>
      <c r="O6" s="55"/>
      <c r="P6" s="55"/>
      <c r="Q6" s="55"/>
    </row>
    <row r="7" spans="1:24" ht="15.75" thickBot="1" x14ac:dyDescent="0.25">
      <c r="D7" s="70"/>
      <c r="F7" s="70"/>
    </row>
    <row r="8" spans="1:24" s="43" customFormat="1" ht="46.5" customHeight="1" thickBot="1" x14ac:dyDescent="0.25">
      <c r="A8" s="44"/>
      <c r="B8" s="45" t="s">
        <v>101</v>
      </c>
      <c r="C8" s="45" t="s">
        <v>130</v>
      </c>
      <c r="D8" s="71" t="s">
        <v>129</v>
      </c>
      <c r="E8" s="45" t="s">
        <v>120</v>
      </c>
      <c r="F8" s="45" t="s">
        <v>121</v>
      </c>
      <c r="G8" s="72" t="s">
        <v>114</v>
      </c>
    </row>
    <row r="9" spans="1:24" ht="15.75" x14ac:dyDescent="0.2">
      <c r="A9" s="73">
        <v>1</v>
      </c>
      <c r="B9" s="98"/>
      <c r="C9" s="99"/>
      <c r="D9" s="100"/>
      <c r="E9" s="101"/>
      <c r="F9" s="99"/>
      <c r="G9" s="74">
        <f>+D9*F9</f>
        <v>0</v>
      </c>
      <c r="H9" s="75"/>
    </row>
    <row r="10" spans="1:24" ht="15.75" x14ac:dyDescent="0.2">
      <c r="A10" s="76">
        <f>1+A9</f>
        <v>2</v>
      </c>
      <c r="B10" s="98"/>
      <c r="C10" s="99"/>
      <c r="D10" s="100"/>
      <c r="E10" s="103"/>
      <c r="F10" s="102"/>
      <c r="G10" s="77">
        <f t="shared" ref="G10:G92" si="0">+D10*F10</f>
        <v>0</v>
      </c>
    </row>
    <row r="11" spans="1:24" ht="15.75" x14ac:dyDescent="0.2">
      <c r="A11" s="76">
        <f>1+A10</f>
        <v>3</v>
      </c>
      <c r="B11" s="98"/>
      <c r="C11" s="99"/>
      <c r="D11" s="100"/>
      <c r="E11" s="103"/>
      <c r="F11" s="102"/>
      <c r="G11" s="77">
        <f t="shared" ref="G11:G61" si="1">+D11*F11</f>
        <v>0</v>
      </c>
    </row>
    <row r="12" spans="1:24" ht="15.75" x14ac:dyDescent="0.2">
      <c r="A12" s="76">
        <f t="shared" ref="A12:A75" si="2">1+A11</f>
        <v>4</v>
      </c>
      <c r="B12" s="98"/>
      <c r="C12" s="99"/>
      <c r="D12" s="100"/>
      <c r="E12" s="103"/>
      <c r="F12" s="102"/>
      <c r="G12" s="77">
        <f t="shared" ref="G12:G40" si="3">+D12*F12</f>
        <v>0</v>
      </c>
    </row>
    <row r="13" spans="1:24" ht="15.75" x14ac:dyDescent="0.2">
      <c r="A13" s="76">
        <f t="shared" si="2"/>
        <v>5</v>
      </c>
      <c r="B13" s="98"/>
      <c r="C13" s="99"/>
      <c r="D13" s="100"/>
      <c r="E13" s="103"/>
      <c r="F13" s="102"/>
      <c r="G13" s="77">
        <f t="shared" si="3"/>
        <v>0</v>
      </c>
    </row>
    <row r="14" spans="1:24" ht="15.75" x14ac:dyDescent="0.2">
      <c r="A14" s="76">
        <f t="shared" si="2"/>
        <v>6</v>
      </c>
      <c r="B14" s="98"/>
      <c r="C14" s="99"/>
      <c r="D14" s="100"/>
      <c r="E14" s="103"/>
      <c r="F14" s="102"/>
      <c r="G14" s="77">
        <f t="shared" si="3"/>
        <v>0</v>
      </c>
    </row>
    <row r="15" spans="1:24" ht="15.75" x14ac:dyDescent="0.2">
      <c r="A15" s="76">
        <f t="shared" si="2"/>
        <v>7</v>
      </c>
      <c r="B15" s="98"/>
      <c r="C15" s="99"/>
      <c r="D15" s="100"/>
      <c r="E15" s="103"/>
      <c r="F15" s="102"/>
      <c r="G15" s="77">
        <f t="shared" si="3"/>
        <v>0</v>
      </c>
    </row>
    <row r="16" spans="1:24" ht="15.75" x14ac:dyDescent="0.2">
      <c r="A16" s="76">
        <f t="shared" si="2"/>
        <v>8</v>
      </c>
      <c r="B16" s="98"/>
      <c r="C16" s="99"/>
      <c r="D16" s="100"/>
      <c r="E16" s="103"/>
      <c r="F16" s="102"/>
      <c r="G16" s="77">
        <f t="shared" si="3"/>
        <v>0</v>
      </c>
    </row>
    <row r="17" spans="1:7" ht="15.75" x14ac:dyDescent="0.2">
      <c r="A17" s="76">
        <f t="shared" si="2"/>
        <v>9</v>
      </c>
      <c r="B17" s="98"/>
      <c r="C17" s="99"/>
      <c r="D17" s="100"/>
      <c r="E17" s="103"/>
      <c r="F17" s="102"/>
      <c r="G17" s="77">
        <f t="shared" si="3"/>
        <v>0</v>
      </c>
    </row>
    <row r="18" spans="1:7" ht="15.75" x14ac:dyDescent="0.2">
      <c r="A18" s="76">
        <f t="shared" si="2"/>
        <v>10</v>
      </c>
      <c r="B18" s="98"/>
      <c r="C18" s="99"/>
      <c r="D18" s="100"/>
      <c r="E18" s="103"/>
      <c r="F18" s="102"/>
      <c r="G18" s="77">
        <f t="shared" si="3"/>
        <v>0</v>
      </c>
    </row>
    <row r="19" spans="1:7" ht="15.75" x14ac:dyDescent="0.2">
      <c r="A19" s="76">
        <f t="shared" si="2"/>
        <v>11</v>
      </c>
      <c r="B19" s="98"/>
      <c r="C19" s="99"/>
      <c r="D19" s="100"/>
      <c r="E19" s="103"/>
      <c r="F19" s="102"/>
      <c r="G19" s="77">
        <f t="shared" si="3"/>
        <v>0</v>
      </c>
    </row>
    <row r="20" spans="1:7" ht="15.75" x14ac:dyDescent="0.2">
      <c r="A20" s="76">
        <f t="shared" si="2"/>
        <v>12</v>
      </c>
      <c r="B20" s="98"/>
      <c r="C20" s="99"/>
      <c r="D20" s="100"/>
      <c r="E20" s="103"/>
      <c r="F20" s="102"/>
      <c r="G20" s="77">
        <f t="shared" si="3"/>
        <v>0</v>
      </c>
    </row>
    <row r="21" spans="1:7" ht="15.75" x14ac:dyDescent="0.2">
      <c r="A21" s="76">
        <f t="shared" si="2"/>
        <v>13</v>
      </c>
      <c r="B21" s="98"/>
      <c r="C21" s="99"/>
      <c r="D21" s="100"/>
      <c r="E21" s="103"/>
      <c r="F21" s="102"/>
      <c r="G21" s="77">
        <f t="shared" si="3"/>
        <v>0</v>
      </c>
    </row>
    <row r="22" spans="1:7" ht="15.75" x14ac:dyDescent="0.2">
      <c r="A22" s="76">
        <f t="shared" si="2"/>
        <v>14</v>
      </c>
      <c r="B22" s="98"/>
      <c r="C22" s="99"/>
      <c r="D22" s="100"/>
      <c r="E22" s="103"/>
      <c r="F22" s="102"/>
      <c r="G22" s="77">
        <f t="shared" si="3"/>
        <v>0</v>
      </c>
    </row>
    <row r="23" spans="1:7" ht="15.75" x14ac:dyDescent="0.2">
      <c r="A23" s="76">
        <f t="shared" si="2"/>
        <v>15</v>
      </c>
      <c r="B23" s="98"/>
      <c r="C23" s="99"/>
      <c r="D23" s="100"/>
      <c r="E23" s="103"/>
      <c r="F23" s="102"/>
      <c r="G23" s="77">
        <f t="shared" si="3"/>
        <v>0</v>
      </c>
    </row>
    <row r="24" spans="1:7" ht="15.75" x14ac:dyDescent="0.2">
      <c r="A24" s="76">
        <f t="shared" si="2"/>
        <v>16</v>
      </c>
      <c r="B24" s="98"/>
      <c r="C24" s="99"/>
      <c r="D24" s="100"/>
      <c r="E24" s="103"/>
      <c r="F24" s="102"/>
      <c r="G24" s="77">
        <f t="shared" si="3"/>
        <v>0</v>
      </c>
    </row>
    <row r="25" spans="1:7" ht="15.75" x14ac:dyDescent="0.2">
      <c r="A25" s="76">
        <f t="shared" si="2"/>
        <v>17</v>
      </c>
      <c r="B25" s="98"/>
      <c r="C25" s="99"/>
      <c r="D25" s="100"/>
      <c r="E25" s="103"/>
      <c r="F25" s="102"/>
      <c r="G25" s="77">
        <f t="shared" si="3"/>
        <v>0</v>
      </c>
    </row>
    <row r="26" spans="1:7" ht="15.75" x14ac:dyDescent="0.2">
      <c r="A26" s="76">
        <f t="shared" si="2"/>
        <v>18</v>
      </c>
      <c r="B26" s="98"/>
      <c r="C26" s="99"/>
      <c r="D26" s="100"/>
      <c r="E26" s="103"/>
      <c r="F26" s="102"/>
      <c r="G26" s="77">
        <f t="shared" si="3"/>
        <v>0</v>
      </c>
    </row>
    <row r="27" spans="1:7" ht="15.75" x14ac:dyDescent="0.2">
      <c r="A27" s="76">
        <f t="shared" si="2"/>
        <v>19</v>
      </c>
      <c r="B27" s="98"/>
      <c r="C27" s="99"/>
      <c r="D27" s="100"/>
      <c r="E27" s="103"/>
      <c r="F27" s="102"/>
      <c r="G27" s="77">
        <f t="shared" si="3"/>
        <v>0</v>
      </c>
    </row>
    <row r="28" spans="1:7" ht="15.75" x14ac:dyDescent="0.2">
      <c r="A28" s="76">
        <f t="shared" si="2"/>
        <v>20</v>
      </c>
      <c r="B28" s="98"/>
      <c r="C28" s="99"/>
      <c r="D28" s="100"/>
      <c r="E28" s="103"/>
      <c r="F28" s="102"/>
      <c r="G28" s="77">
        <f t="shared" si="3"/>
        <v>0</v>
      </c>
    </row>
    <row r="29" spans="1:7" ht="15.75" x14ac:dyDescent="0.2">
      <c r="A29" s="76">
        <f t="shared" si="2"/>
        <v>21</v>
      </c>
      <c r="B29" s="98"/>
      <c r="C29" s="99"/>
      <c r="D29" s="100"/>
      <c r="E29" s="103"/>
      <c r="F29" s="102"/>
      <c r="G29" s="77">
        <f t="shared" si="3"/>
        <v>0</v>
      </c>
    </row>
    <row r="30" spans="1:7" ht="15.75" x14ac:dyDescent="0.2">
      <c r="A30" s="76">
        <f t="shared" si="2"/>
        <v>22</v>
      </c>
      <c r="B30" s="98"/>
      <c r="C30" s="99"/>
      <c r="D30" s="100"/>
      <c r="E30" s="103"/>
      <c r="F30" s="102"/>
      <c r="G30" s="77">
        <f t="shared" si="3"/>
        <v>0</v>
      </c>
    </row>
    <row r="31" spans="1:7" ht="15.75" x14ac:dyDescent="0.2">
      <c r="A31" s="76">
        <f t="shared" si="2"/>
        <v>23</v>
      </c>
      <c r="B31" s="98"/>
      <c r="C31" s="99"/>
      <c r="D31" s="100"/>
      <c r="E31" s="103"/>
      <c r="F31" s="102"/>
      <c r="G31" s="77">
        <f t="shared" si="3"/>
        <v>0</v>
      </c>
    </row>
    <row r="32" spans="1:7" ht="15.75" x14ac:dyDescent="0.2">
      <c r="A32" s="76">
        <f t="shared" si="2"/>
        <v>24</v>
      </c>
      <c r="B32" s="98"/>
      <c r="C32" s="99"/>
      <c r="D32" s="100"/>
      <c r="E32" s="103"/>
      <c r="F32" s="102"/>
      <c r="G32" s="77">
        <f t="shared" si="3"/>
        <v>0</v>
      </c>
    </row>
    <row r="33" spans="1:7" ht="15.75" x14ac:dyDescent="0.2">
      <c r="A33" s="76">
        <f t="shared" si="2"/>
        <v>25</v>
      </c>
      <c r="B33" s="98"/>
      <c r="C33" s="99"/>
      <c r="D33" s="100"/>
      <c r="E33" s="103"/>
      <c r="F33" s="102"/>
      <c r="G33" s="77">
        <f t="shared" si="3"/>
        <v>0</v>
      </c>
    </row>
    <row r="34" spans="1:7" ht="15.75" x14ac:dyDescent="0.2">
      <c r="A34" s="76">
        <f t="shared" si="2"/>
        <v>26</v>
      </c>
      <c r="B34" s="98"/>
      <c r="C34" s="99"/>
      <c r="D34" s="100"/>
      <c r="E34" s="103"/>
      <c r="F34" s="102"/>
      <c r="G34" s="77">
        <f t="shared" si="3"/>
        <v>0</v>
      </c>
    </row>
    <row r="35" spans="1:7" ht="15.75" x14ac:dyDescent="0.2">
      <c r="A35" s="76">
        <f t="shared" si="2"/>
        <v>27</v>
      </c>
      <c r="B35" s="98"/>
      <c r="C35" s="99"/>
      <c r="D35" s="100"/>
      <c r="E35" s="103"/>
      <c r="F35" s="102"/>
      <c r="G35" s="77">
        <f t="shared" si="3"/>
        <v>0</v>
      </c>
    </row>
    <row r="36" spans="1:7" ht="15.75" x14ac:dyDescent="0.2">
      <c r="A36" s="76">
        <f t="shared" si="2"/>
        <v>28</v>
      </c>
      <c r="B36" s="98"/>
      <c r="C36" s="99"/>
      <c r="D36" s="100"/>
      <c r="E36" s="103"/>
      <c r="F36" s="102"/>
      <c r="G36" s="77">
        <f t="shared" si="3"/>
        <v>0</v>
      </c>
    </row>
    <row r="37" spans="1:7" ht="15.75" x14ac:dyDescent="0.2">
      <c r="A37" s="76">
        <f t="shared" si="2"/>
        <v>29</v>
      </c>
      <c r="B37" s="98"/>
      <c r="C37" s="99"/>
      <c r="D37" s="100"/>
      <c r="E37" s="103"/>
      <c r="F37" s="102"/>
      <c r="G37" s="77">
        <f t="shared" si="3"/>
        <v>0</v>
      </c>
    </row>
    <row r="38" spans="1:7" ht="15.75" x14ac:dyDescent="0.2">
      <c r="A38" s="76">
        <f t="shared" si="2"/>
        <v>30</v>
      </c>
      <c r="B38" s="98"/>
      <c r="C38" s="99"/>
      <c r="D38" s="100"/>
      <c r="E38" s="103"/>
      <c r="F38" s="102"/>
      <c r="G38" s="77">
        <f t="shared" si="3"/>
        <v>0</v>
      </c>
    </row>
    <row r="39" spans="1:7" ht="15.75" x14ac:dyDescent="0.2">
      <c r="A39" s="76">
        <f t="shared" si="2"/>
        <v>31</v>
      </c>
      <c r="B39" s="98"/>
      <c r="C39" s="99"/>
      <c r="D39" s="100"/>
      <c r="E39" s="103"/>
      <c r="F39" s="102"/>
      <c r="G39" s="77">
        <f t="shared" si="3"/>
        <v>0</v>
      </c>
    </row>
    <row r="40" spans="1:7" ht="15.75" x14ac:dyDescent="0.2">
      <c r="A40" s="76">
        <f t="shared" si="2"/>
        <v>32</v>
      </c>
      <c r="B40" s="98"/>
      <c r="C40" s="99"/>
      <c r="D40" s="100"/>
      <c r="E40" s="103"/>
      <c r="F40" s="102"/>
      <c r="G40" s="77">
        <f t="shared" si="3"/>
        <v>0</v>
      </c>
    </row>
    <row r="41" spans="1:7" ht="15.75" x14ac:dyDescent="0.2">
      <c r="A41" s="76">
        <f t="shared" si="2"/>
        <v>33</v>
      </c>
      <c r="B41" s="98"/>
      <c r="C41" s="99"/>
      <c r="D41" s="100"/>
      <c r="E41" s="103"/>
      <c r="F41" s="102"/>
      <c r="G41" s="77">
        <f t="shared" si="1"/>
        <v>0</v>
      </c>
    </row>
    <row r="42" spans="1:7" ht="15.75" x14ac:dyDescent="0.2">
      <c r="A42" s="76">
        <f t="shared" si="2"/>
        <v>34</v>
      </c>
      <c r="B42" s="98"/>
      <c r="C42" s="99"/>
      <c r="D42" s="100"/>
      <c r="E42" s="103"/>
      <c r="F42" s="102"/>
      <c r="G42" s="77">
        <f t="shared" si="1"/>
        <v>0</v>
      </c>
    </row>
    <row r="43" spans="1:7" ht="15.75" x14ac:dyDescent="0.2">
      <c r="A43" s="76">
        <f t="shared" si="2"/>
        <v>35</v>
      </c>
      <c r="B43" s="98"/>
      <c r="C43" s="99"/>
      <c r="D43" s="100"/>
      <c r="E43" s="103"/>
      <c r="F43" s="102"/>
      <c r="G43" s="77">
        <f t="shared" si="1"/>
        <v>0</v>
      </c>
    </row>
    <row r="44" spans="1:7" ht="15.75" x14ac:dyDescent="0.2">
      <c r="A44" s="76">
        <f t="shared" si="2"/>
        <v>36</v>
      </c>
      <c r="B44" s="98"/>
      <c r="C44" s="99"/>
      <c r="D44" s="100"/>
      <c r="E44" s="103"/>
      <c r="F44" s="102"/>
      <c r="G44" s="77">
        <f t="shared" si="1"/>
        <v>0</v>
      </c>
    </row>
    <row r="45" spans="1:7" ht="15.75" x14ac:dyDescent="0.2">
      <c r="A45" s="76">
        <f t="shared" si="2"/>
        <v>37</v>
      </c>
      <c r="B45" s="98"/>
      <c r="C45" s="99"/>
      <c r="D45" s="100"/>
      <c r="E45" s="103"/>
      <c r="F45" s="102"/>
      <c r="G45" s="77">
        <f t="shared" si="1"/>
        <v>0</v>
      </c>
    </row>
    <row r="46" spans="1:7" ht="15.75" x14ac:dyDescent="0.2">
      <c r="A46" s="76">
        <f t="shared" si="2"/>
        <v>38</v>
      </c>
      <c r="B46" s="98"/>
      <c r="C46" s="99"/>
      <c r="D46" s="100"/>
      <c r="E46" s="103"/>
      <c r="F46" s="102"/>
      <c r="G46" s="77">
        <f t="shared" si="1"/>
        <v>0</v>
      </c>
    </row>
    <row r="47" spans="1:7" ht="15.75" x14ac:dyDescent="0.2">
      <c r="A47" s="76">
        <f t="shared" si="2"/>
        <v>39</v>
      </c>
      <c r="B47" s="98"/>
      <c r="C47" s="99"/>
      <c r="D47" s="100"/>
      <c r="E47" s="103"/>
      <c r="F47" s="102"/>
      <c r="G47" s="77">
        <f t="shared" si="1"/>
        <v>0</v>
      </c>
    </row>
    <row r="48" spans="1:7" ht="15.75" x14ac:dyDescent="0.2">
      <c r="A48" s="76">
        <f t="shared" si="2"/>
        <v>40</v>
      </c>
      <c r="B48" s="98"/>
      <c r="C48" s="99"/>
      <c r="D48" s="100"/>
      <c r="E48" s="103"/>
      <c r="F48" s="102"/>
      <c r="G48" s="77">
        <f t="shared" si="1"/>
        <v>0</v>
      </c>
    </row>
    <row r="49" spans="1:7" ht="15.75" x14ac:dyDescent="0.2">
      <c r="A49" s="76">
        <f t="shared" si="2"/>
        <v>41</v>
      </c>
      <c r="B49" s="98"/>
      <c r="C49" s="99"/>
      <c r="D49" s="100"/>
      <c r="E49" s="103"/>
      <c r="F49" s="102"/>
      <c r="G49" s="77">
        <f t="shared" si="1"/>
        <v>0</v>
      </c>
    </row>
    <row r="50" spans="1:7" ht="15.75" x14ac:dyDescent="0.2">
      <c r="A50" s="76">
        <f t="shared" si="2"/>
        <v>42</v>
      </c>
      <c r="B50" s="98"/>
      <c r="C50" s="99"/>
      <c r="D50" s="100"/>
      <c r="E50" s="103"/>
      <c r="F50" s="102"/>
      <c r="G50" s="77">
        <f t="shared" si="1"/>
        <v>0</v>
      </c>
    </row>
    <row r="51" spans="1:7" ht="15.75" x14ac:dyDescent="0.2">
      <c r="A51" s="76">
        <f t="shared" si="2"/>
        <v>43</v>
      </c>
      <c r="B51" s="98"/>
      <c r="C51" s="99"/>
      <c r="D51" s="100"/>
      <c r="E51" s="103"/>
      <c r="F51" s="102"/>
      <c r="G51" s="77">
        <f t="shared" si="1"/>
        <v>0</v>
      </c>
    </row>
    <row r="52" spans="1:7" ht="15.75" x14ac:dyDescent="0.2">
      <c r="A52" s="76">
        <f t="shared" si="2"/>
        <v>44</v>
      </c>
      <c r="B52" s="98"/>
      <c r="C52" s="99"/>
      <c r="D52" s="100"/>
      <c r="E52" s="103"/>
      <c r="F52" s="102"/>
      <c r="G52" s="77">
        <f t="shared" si="1"/>
        <v>0</v>
      </c>
    </row>
    <row r="53" spans="1:7" ht="15.75" x14ac:dyDescent="0.2">
      <c r="A53" s="76">
        <f t="shared" si="2"/>
        <v>45</v>
      </c>
      <c r="B53" s="98"/>
      <c r="C53" s="99"/>
      <c r="D53" s="100"/>
      <c r="E53" s="103"/>
      <c r="F53" s="102"/>
      <c r="G53" s="77">
        <f t="shared" si="1"/>
        <v>0</v>
      </c>
    </row>
    <row r="54" spans="1:7" ht="15.75" x14ac:dyDescent="0.2">
      <c r="A54" s="76">
        <f t="shared" si="2"/>
        <v>46</v>
      </c>
      <c r="B54" s="98"/>
      <c r="C54" s="99"/>
      <c r="D54" s="100"/>
      <c r="E54" s="103"/>
      <c r="F54" s="102"/>
      <c r="G54" s="77">
        <f t="shared" si="1"/>
        <v>0</v>
      </c>
    </row>
    <row r="55" spans="1:7" ht="15.75" x14ac:dyDescent="0.2">
      <c r="A55" s="76">
        <f t="shared" si="2"/>
        <v>47</v>
      </c>
      <c r="B55" s="98"/>
      <c r="C55" s="99"/>
      <c r="D55" s="100"/>
      <c r="E55" s="103"/>
      <c r="F55" s="102"/>
      <c r="G55" s="77">
        <f t="shared" si="1"/>
        <v>0</v>
      </c>
    </row>
    <row r="56" spans="1:7" ht="15.75" x14ac:dyDescent="0.2">
      <c r="A56" s="76">
        <f t="shared" si="2"/>
        <v>48</v>
      </c>
      <c r="B56" s="98"/>
      <c r="C56" s="99"/>
      <c r="D56" s="100"/>
      <c r="E56" s="103"/>
      <c r="F56" s="102"/>
      <c r="G56" s="77">
        <f t="shared" si="1"/>
        <v>0</v>
      </c>
    </row>
    <row r="57" spans="1:7" ht="15.75" x14ac:dyDescent="0.2">
      <c r="A57" s="76">
        <f t="shared" si="2"/>
        <v>49</v>
      </c>
      <c r="B57" s="98"/>
      <c r="C57" s="99"/>
      <c r="D57" s="100"/>
      <c r="E57" s="103"/>
      <c r="F57" s="102"/>
      <c r="G57" s="77">
        <f t="shared" si="1"/>
        <v>0</v>
      </c>
    </row>
    <row r="58" spans="1:7" ht="15.75" x14ac:dyDescent="0.2">
      <c r="A58" s="76">
        <f t="shared" si="2"/>
        <v>50</v>
      </c>
      <c r="B58" s="98"/>
      <c r="C58" s="99"/>
      <c r="D58" s="100"/>
      <c r="E58" s="103"/>
      <c r="F58" s="102"/>
      <c r="G58" s="77">
        <f t="shared" si="1"/>
        <v>0</v>
      </c>
    </row>
    <row r="59" spans="1:7" ht="15.75" x14ac:dyDescent="0.2">
      <c r="A59" s="76">
        <f t="shared" si="2"/>
        <v>51</v>
      </c>
      <c r="B59" s="98"/>
      <c r="C59" s="99"/>
      <c r="D59" s="100"/>
      <c r="E59" s="103"/>
      <c r="F59" s="102"/>
      <c r="G59" s="77">
        <f t="shared" si="1"/>
        <v>0</v>
      </c>
    </row>
    <row r="60" spans="1:7" ht="15.75" x14ac:dyDescent="0.2">
      <c r="A60" s="76">
        <f t="shared" si="2"/>
        <v>52</v>
      </c>
      <c r="B60" s="98"/>
      <c r="C60" s="99"/>
      <c r="D60" s="100"/>
      <c r="E60" s="103"/>
      <c r="F60" s="102"/>
      <c r="G60" s="77">
        <f t="shared" si="1"/>
        <v>0</v>
      </c>
    </row>
    <row r="61" spans="1:7" ht="15.75" x14ac:dyDescent="0.2">
      <c r="A61" s="76">
        <f t="shared" si="2"/>
        <v>53</v>
      </c>
      <c r="B61" s="98"/>
      <c r="C61" s="99"/>
      <c r="D61" s="100"/>
      <c r="E61" s="103"/>
      <c r="F61" s="102"/>
      <c r="G61" s="77">
        <f t="shared" si="1"/>
        <v>0</v>
      </c>
    </row>
    <row r="62" spans="1:7" ht="15.75" x14ac:dyDescent="0.2">
      <c r="A62" s="76">
        <f t="shared" si="2"/>
        <v>54</v>
      </c>
      <c r="B62" s="98"/>
      <c r="C62" s="99"/>
      <c r="D62" s="100"/>
      <c r="E62" s="103"/>
      <c r="F62" s="102"/>
      <c r="G62" s="77">
        <f t="shared" si="0"/>
        <v>0</v>
      </c>
    </row>
    <row r="63" spans="1:7" ht="15.75" x14ac:dyDescent="0.2">
      <c r="A63" s="76">
        <f t="shared" si="2"/>
        <v>55</v>
      </c>
      <c r="B63" s="98"/>
      <c r="C63" s="99"/>
      <c r="D63" s="100"/>
      <c r="E63" s="103"/>
      <c r="F63" s="102"/>
      <c r="G63" s="77">
        <f t="shared" si="0"/>
        <v>0</v>
      </c>
    </row>
    <row r="64" spans="1:7" ht="15.75" x14ac:dyDescent="0.2">
      <c r="A64" s="76">
        <f t="shared" si="2"/>
        <v>56</v>
      </c>
      <c r="B64" s="98"/>
      <c r="C64" s="99"/>
      <c r="D64" s="100"/>
      <c r="E64" s="103"/>
      <c r="F64" s="102"/>
      <c r="G64" s="77">
        <f t="shared" si="0"/>
        <v>0</v>
      </c>
    </row>
    <row r="65" spans="1:7" s="78" customFormat="1" ht="15.75" x14ac:dyDescent="0.2">
      <c r="A65" s="76">
        <f t="shared" si="2"/>
        <v>57</v>
      </c>
      <c r="B65" s="98"/>
      <c r="C65" s="99"/>
      <c r="D65" s="100"/>
      <c r="E65" s="103"/>
      <c r="F65" s="102"/>
      <c r="G65" s="77">
        <f t="shared" si="0"/>
        <v>0</v>
      </c>
    </row>
    <row r="66" spans="1:7" ht="15.75" x14ac:dyDescent="0.2">
      <c r="A66" s="76">
        <f t="shared" si="2"/>
        <v>58</v>
      </c>
      <c r="B66" s="98"/>
      <c r="C66" s="99"/>
      <c r="D66" s="100"/>
      <c r="E66" s="103"/>
      <c r="F66" s="102"/>
      <c r="G66" s="77">
        <f t="shared" si="0"/>
        <v>0</v>
      </c>
    </row>
    <row r="67" spans="1:7" ht="15.75" x14ac:dyDescent="0.2">
      <c r="A67" s="76">
        <f t="shared" si="2"/>
        <v>59</v>
      </c>
      <c r="B67" s="98"/>
      <c r="C67" s="99"/>
      <c r="D67" s="100"/>
      <c r="E67" s="103"/>
      <c r="F67" s="102"/>
      <c r="G67" s="77">
        <f t="shared" si="0"/>
        <v>0</v>
      </c>
    </row>
    <row r="68" spans="1:7" s="78" customFormat="1" ht="15.75" x14ac:dyDescent="0.2">
      <c r="A68" s="76">
        <f t="shared" si="2"/>
        <v>60</v>
      </c>
      <c r="B68" s="98"/>
      <c r="C68" s="99"/>
      <c r="D68" s="100"/>
      <c r="E68" s="103"/>
      <c r="F68" s="102"/>
      <c r="G68" s="77">
        <f t="shared" si="0"/>
        <v>0</v>
      </c>
    </row>
    <row r="69" spans="1:7" ht="15.75" x14ac:dyDescent="0.2">
      <c r="A69" s="76">
        <f t="shared" si="2"/>
        <v>61</v>
      </c>
      <c r="B69" s="98"/>
      <c r="C69" s="99"/>
      <c r="D69" s="100"/>
      <c r="E69" s="103"/>
      <c r="F69" s="102"/>
      <c r="G69" s="77">
        <f t="shared" si="0"/>
        <v>0</v>
      </c>
    </row>
    <row r="70" spans="1:7" ht="15.75" x14ac:dyDescent="0.2">
      <c r="A70" s="76">
        <f t="shared" si="2"/>
        <v>62</v>
      </c>
      <c r="B70" s="98"/>
      <c r="C70" s="99"/>
      <c r="D70" s="100"/>
      <c r="E70" s="103"/>
      <c r="F70" s="102"/>
      <c r="G70" s="77">
        <f t="shared" si="0"/>
        <v>0</v>
      </c>
    </row>
    <row r="71" spans="1:7" ht="15.75" x14ac:dyDescent="0.2">
      <c r="A71" s="76">
        <f t="shared" si="2"/>
        <v>63</v>
      </c>
      <c r="B71" s="98"/>
      <c r="C71" s="99"/>
      <c r="D71" s="100"/>
      <c r="E71" s="103"/>
      <c r="F71" s="102"/>
      <c r="G71" s="77">
        <f t="shared" si="0"/>
        <v>0</v>
      </c>
    </row>
    <row r="72" spans="1:7" ht="15.75" x14ac:dyDescent="0.2">
      <c r="A72" s="76">
        <f t="shared" si="2"/>
        <v>64</v>
      </c>
      <c r="B72" s="98"/>
      <c r="C72" s="99"/>
      <c r="D72" s="100"/>
      <c r="E72" s="103"/>
      <c r="F72" s="102"/>
      <c r="G72" s="77">
        <f t="shared" si="0"/>
        <v>0</v>
      </c>
    </row>
    <row r="73" spans="1:7" ht="15.75" x14ac:dyDescent="0.2">
      <c r="A73" s="76">
        <f t="shared" si="2"/>
        <v>65</v>
      </c>
      <c r="B73" s="98"/>
      <c r="C73" s="99"/>
      <c r="D73" s="100"/>
      <c r="E73" s="103"/>
      <c r="F73" s="102"/>
      <c r="G73" s="77">
        <f t="shared" si="0"/>
        <v>0</v>
      </c>
    </row>
    <row r="74" spans="1:7" s="41" customFormat="1" ht="15.75" x14ac:dyDescent="0.2">
      <c r="A74" s="76">
        <f t="shared" si="2"/>
        <v>66</v>
      </c>
      <c r="B74" s="98"/>
      <c r="C74" s="99"/>
      <c r="D74" s="100"/>
      <c r="E74" s="103"/>
      <c r="F74" s="102"/>
      <c r="G74" s="77">
        <f t="shared" si="0"/>
        <v>0</v>
      </c>
    </row>
    <row r="75" spans="1:7" s="41" customFormat="1" ht="15.75" x14ac:dyDescent="0.2">
      <c r="A75" s="76">
        <f t="shared" si="2"/>
        <v>67</v>
      </c>
      <c r="B75" s="98"/>
      <c r="C75" s="99"/>
      <c r="D75" s="100"/>
      <c r="E75" s="103"/>
      <c r="F75" s="102"/>
      <c r="G75" s="77">
        <f t="shared" ref="G75:G86" si="4">+D75*F75</f>
        <v>0</v>
      </c>
    </row>
    <row r="76" spans="1:7" s="41" customFormat="1" ht="15.75" x14ac:dyDescent="0.2">
      <c r="A76" s="76">
        <f t="shared" ref="A76:A99" si="5">1+A75</f>
        <v>68</v>
      </c>
      <c r="B76" s="98"/>
      <c r="C76" s="99"/>
      <c r="D76" s="100"/>
      <c r="E76" s="103"/>
      <c r="F76" s="102"/>
      <c r="G76" s="77">
        <f t="shared" si="4"/>
        <v>0</v>
      </c>
    </row>
    <row r="77" spans="1:7" s="41" customFormat="1" ht="15.75" x14ac:dyDescent="0.2">
      <c r="A77" s="76">
        <f t="shared" si="5"/>
        <v>69</v>
      </c>
      <c r="B77" s="98"/>
      <c r="C77" s="99"/>
      <c r="D77" s="100"/>
      <c r="E77" s="103"/>
      <c r="F77" s="102"/>
      <c r="G77" s="77">
        <f t="shared" si="4"/>
        <v>0</v>
      </c>
    </row>
    <row r="78" spans="1:7" s="41" customFormat="1" ht="15.75" x14ac:dyDescent="0.2">
      <c r="A78" s="76">
        <f t="shared" si="5"/>
        <v>70</v>
      </c>
      <c r="B78" s="98"/>
      <c r="C78" s="99"/>
      <c r="D78" s="100"/>
      <c r="E78" s="103"/>
      <c r="F78" s="102"/>
      <c r="G78" s="77">
        <f t="shared" si="4"/>
        <v>0</v>
      </c>
    </row>
    <row r="79" spans="1:7" s="41" customFormat="1" ht="15.75" x14ac:dyDescent="0.2">
      <c r="A79" s="76">
        <f t="shared" si="5"/>
        <v>71</v>
      </c>
      <c r="B79" s="98"/>
      <c r="C79" s="99"/>
      <c r="D79" s="100"/>
      <c r="E79" s="103"/>
      <c r="F79" s="102"/>
      <c r="G79" s="77">
        <f t="shared" si="4"/>
        <v>0</v>
      </c>
    </row>
    <row r="80" spans="1:7" s="41" customFormat="1" ht="15.75" x14ac:dyDescent="0.2">
      <c r="A80" s="76">
        <f t="shared" si="5"/>
        <v>72</v>
      </c>
      <c r="B80" s="98"/>
      <c r="C80" s="99"/>
      <c r="D80" s="100"/>
      <c r="E80" s="103"/>
      <c r="F80" s="102"/>
      <c r="G80" s="77">
        <f t="shared" si="4"/>
        <v>0</v>
      </c>
    </row>
    <row r="81" spans="1:7" s="41" customFormat="1" ht="15.75" x14ac:dyDescent="0.2">
      <c r="A81" s="76">
        <f t="shared" si="5"/>
        <v>73</v>
      </c>
      <c r="B81" s="98"/>
      <c r="C81" s="99"/>
      <c r="D81" s="100"/>
      <c r="E81" s="103"/>
      <c r="F81" s="102"/>
      <c r="G81" s="77">
        <f t="shared" si="4"/>
        <v>0</v>
      </c>
    </row>
    <row r="82" spans="1:7" s="41" customFormat="1" ht="15.75" x14ac:dyDescent="0.2">
      <c r="A82" s="76">
        <f t="shared" si="5"/>
        <v>74</v>
      </c>
      <c r="B82" s="98"/>
      <c r="C82" s="99"/>
      <c r="D82" s="100"/>
      <c r="E82" s="103"/>
      <c r="F82" s="102"/>
      <c r="G82" s="77">
        <f t="shared" si="4"/>
        <v>0</v>
      </c>
    </row>
    <row r="83" spans="1:7" s="41" customFormat="1" ht="15.75" x14ac:dyDescent="0.2">
      <c r="A83" s="76">
        <f t="shared" si="5"/>
        <v>75</v>
      </c>
      <c r="B83" s="98"/>
      <c r="C83" s="99"/>
      <c r="D83" s="100"/>
      <c r="E83" s="103"/>
      <c r="F83" s="102"/>
      <c r="G83" s="77">
        <f t="shared" si="4"/>
        <v>0</v>
      </c>
    </row>
    <row r="84" spans="1:7" s="41" customFormat="1" ht="15.75" x14ac:dyDescent="0.2">
      <c r="A84" s="76">
        <f t="shared" si="5"/>
        <v>76</v>
      </c>
      <c r="B84" s="98"/>
      <c r="C84" s="99"/>
      <c r="D84" s="100"/>
      <c r="E84" s="103"/>
      <c r="F84" s="102"/>
      <c r="G84" s="77">
        <f t="shared" si="4"/>
        <v>0</v>
      </c>
    </row>
    <row r="85" spans="1:7" s="41" customFormat="1" ht="15.75" x14ac:dyDescent="0.2">
      <c r="A85" s="76">
        <f t="shared" si="5"/>
        <v>77</v>
      </c>
      <c r="B85" s="98"/>
      <c r="C85" s="99"/>
      <c r="D85" s="100"/>
      <c r="E85" s="103"/>
      <c r="F85" s="102"/>
      <c r="G85" s="77">
        <f t="shared" si="4"/>
        <v>0</v>
      </c>
    </row>
    <row r="86" spans="1:7" s="41" customFormat="1" ht="15.75" x14ac:dyDescent="0.2">
      <c r="A86" s="76">
        <f t="shared" si="5"/>
        <v>78</v>
      </c>
      <c r="B86" s="98"/>
      <c r="C86" s="99"/>
      <c r="D86" s="100"/>
      <c r="E86" s="103"/>
      <c r="F86" s="102"/>
      <c r="G86" s="77">
        <f t="shared" si="4"/>
        <v>0</v>
      </c>
    </row>
    <row r="87" spans="1:7" s="41" customFormat="1" ht="15.75" x14ac:dyDescent="0.2">
      <c r="A87" s="76">
        <f t="shared" si="5"/>
        <v>79</v>
      </c>
      <c r="B87" s="98"/>
      <c r="C87" s="99"/>
      <c r="D87" s="100"/>
      <c r="E87" s="103"/>
      <c r="F87" s="102"/>
      <c r="G87" s="77">
        <f t="shared" si="0"/>
        <v>0</v>
      </c>
    </row>
    <row r="88" spans="1:7" s="41" customFormat="1" ht="15.75" x14ac:dyDescent="0.2">
      <c r="A88" s="76">
        <f t="shared" si="5"/>
        <v>80</v>
      </c>
      <c r="B88" s="98"/>
      <c r="C88" s="99"/>
      <c r="D88" s="100"/>
      <c r="E88" s="103"/>
      <c r="F88" s="102"/>
      <c r="G88" s="77">
        <f t="shared" si="0"/>
        <v>0</v>
      </c>
    </row>
    <row r="89" spans="1:7" s="41" customFormat="1" ht="15.75" x14ac:dyDescent="0.2">
      <c r="A89" s="76">
        <f t="shared" si="5"/>
        <v>81</v>
      </c>
      <c r="B89" s="98"/>
      <c r="C89" s="99"/>
      <c r="D89" s="100"/>
      <c r="E89" s="103"/>
      <c r="F89" s="102"/>
      <c r="G89" s="77">
        <f t="shared" si="0"/>
        <v>0</v>
      </c>
    </row>
    <row r="90" spans="1:7" s="41" customFormat="1" ht="15.75" x14ac:dyDescent="0.2">
      <c r="A90" s="76">
        <f t="shared" si="5"/>
        <v>82</v>
      </c>
      <c r="B90" s="98"/>
      <c r="C90" s="99"/>
      <c r="D90" s="100"/>
      <c r="E90" s="103"/>
      <c r="F90" s="102"/>
      <c r="G90" s="77">
        <f t="shared" si="0"/>
        <v>0</v>
      </c>
    </row>
    <row r="91" spans="1:7" s="41" customFormat="1" ht="15.75" x14ac:dyDescent="0.2">
      <c r="A91" s="76">
        <f t="shared" si="5"/>
        <v>83</v>
      </c>
      <c r="B91" s="98"/>
      <c r="C91" s="99"/>
      <c r="D91" s="100"/>
      <c r="E91" s="103"/>
      <c r="F91" s="102"/>
      <c r="G91" s="77">
        <f t="shared" si="0"/>
        <v>0</v>
      </c>
    </row>
    <row r="92" spans="1:7" s="41" customFormat="1" ht="15.75" x14ac:dyDescent="0.2">
      <c r="A92" s="76">
        <f t="shared" si="5"/>
        <v>84</v>
      </c>
      <c r="B92" s="98"/>
      <c r="C92" s="99"/>
      <c r="D92" s="100"/>
      <c r="E92" s="103"/>
      <c r="F92" s="102"/>
      <c r="G92" s="77">
        <f t="shared" si="0"/>
        <v>0</v>
      </c>
    </row>
    <row r="93" spans="1:7" s="41" customFormat="1" ht="15.75" x14ac:dyDescent="0.2">
      <c r="A93" s="76">
        <f t="shared" si="5"/>
        <v>85</v>
      </c>
      <c r="B93" s="98"/>
      <c r="C93" s="99"/>
      <c r="D93" s="100"/>
      <c r="E93" s="103"/>
      <c r="F93" s="102"/>
      <c r="G93" s="77">
        <f>+D93*F93</f>
        <v>0</v>
      </c>
    </row>
    <row r="94" spans="1:7" s="41" customFormat="1" ht="15.75" x14ac:dyDescent="0.2">
      <c r="A94" s="76">
        <f t="shared" si="5"/>
        <v>86</v>
      </c>
      <c r="B94" s="98"/>
      <c r="C94" s="99"/>
      <c r="D94" s="100"/>
      <c r="E94" s="103"/>
      <c r="F94" s="102"/>
      <c r="G94" s="77">
        <f>+D94*F94</f>
        <v>0</v>
      </c>
    </row>
    <row r="95" spans="1:7" s="41" customFormat="1" ht="15.75" x14ac:dyDescent="0.2">
      <c r="A95" s="76">
        <f t="shared" si="5"/>
        <v>87</v>
      </c>
      <c r="B95" s="98"/>
      <c r="C95" s="99"/>
      <c r="D95" s="100"/>
      <c r="E95" s="103"/>
      <c r="F95" s="102"/>
      <c r="G95" s="77">
        <f>+D95*F95</f>
        <v>0</v>
      </c>
    </row>
    <row r="96" spans="1:7" s="41" customFormat="1" ht="15.75" x14ac:dyDescent="0.2">
      <c r="A96" s="76">
        <f t="shared" si="5"/>
        <v>88</v>
      </c>
      <c r="B96" s="98"/>
      <c r="C96" s="99"/>
      <c r="D96" s="100"/>
      <c r="E96" s="103"/>
      <c r="F96" s="102"/>
      <c r="G96" s="77">
        <f t="shared" ref="G96:G99" si="6">+D96*F96</f>
        <v>0</v>
      </c>
    </row>
    <row r="97" spans="1:7" s="41" customFormat="1" ht="15.75" x14ac:dyDescent="0.2">
      <c r="A97" s="76">
        <f t="shared" si="5"/>
        <v>89</v>
      </c>
      <c r="B97" s="98"/>
      <c r="C97" s="99"/>
      <c r="D97" s="100"/>
      <c r="E97" s="103"/>
      <c r="F97" s="102"/>
      <c r="G97" s="77">
        <f t="shared" si="6"/>
        <v>0</v>
      </c>
    </row>
    <row r="98" spans="1:7" s="41" customFormat="1" ht="15.75" x14ac:dyDescent="0.2">
      <c r="A98" s="76">
        <f t="shared" si="5"/>
        <v>90</v>
      </c>
      <c r="B98" s="98"/>
      <c r="C98" s="99"/>
      <c r="D98" s="100"/>
      <c r="E98" s="103"/>
      <c r="F98" s="102"/>
      <c r="G98" s="77">
        <f t="shared" si="6"/>
        <v>0</v>
      </c>
    </row>
    <row r="99" spans="1:7" s="41" customFormat="1" ht="15.75" x14ac:dyDescent="0.2">
      <c r="A99" s="76">
        <f t="shared" si="5"/>
        <v>91</v>
      </c>
      <c r="B99" s="98"/>
      <c r="C99" s="99"/>
      <c r="D99" s="100"/>
      <c r="E99" s="103"/>
      <c r="F99" s="102"/>
      <c r="G99" s="77">
        <f t="shared" si="6"/>
        <v>0</v>
      </c>
    </row>
    <row r="100" spans="1:7" s="41" customFormat="1" ht="16.5" thickBot="1" x14ac:dyDescent="0.25">
      <c r="A100" s="452"/>
      <c r="B100" s="79"/>
      <c r="C100" s="80"/>
      <c r="D100" s="81"/>
      <c r="E100" s="599" t="s">
        <v>146</v>
      </c>
      <c r="F100" s="600"/>
      <c r="G100" s="82">
        <f>SUM(G9:G99)</f>
        <v>0</v>
      </c>
    </row>
    <row r="101" spans="1:7" s="41" customFormat="1" ht="12.75" x14ac:dyDescent="0.2">
      <c r="A101" s="83"/>
      <c r="C101" s="83"/>
      <c r="D101" s="84"/>
      <c r="F101" s="84"/>
    </row>
    <row r="102" spans="1:7" s="41" customFormat="1" ht="12.75" x14ac:dyDescent="0.2">
      <c r="A102" s="83"/>
      <c r="C102" s="83"/>
      <c r="D102" s="84"/>
      <c r="F102" s="84"/>
    </row>
    <row r="103" spans="1:7" s="86" customFormat="1" ht="24.75" customHeight="1" thickBot="1" x14ac:dyDescent="0.25">
      <c r="A103" s="601" t="s">
        <v>115</v>
      </c>
      <c r="B103" s="601"/>
      <c r="C103" s="601"/>
      <c r="D103" s="85"/>
      <c r="F103" s="85"/>
    </row>
    <row r="104" spans="1:7" s="43" customFormat="1" ht="46.5" customHeight="1" thickBot="1" x14ac:dyDescent="0.25">
      <c r="A104" s="44"/>
      <c r="B104" s="45" t="s">
        <v>101</v>
      </c>
      <c r="C104" s="45" t="s">
        <v>130</v>
      </c>
      <c r="D104" s="71" t="s">
        <v>129</v>
      </c>
      <c r="E104" s="45" t="s">
        <v>120</v>
      </c>
      <c r="F104" s="45" t="s">
        <v>121</v>
      </c>
      <c r="G104" s="72" t="s">
        <v>114</v>
      </c>
    </row>
    <row r="105" spans="1:7" x14ac:dyDescent="0.2">
      <c r="A105" s="87" t="s">
        <v>102</v>
      </c>
      <c r="B105" s="88" t="s">
        <v>103</v>
      </c>
      <c r="C105" s="89">
        <v>12</v>
      </c>
      <c r="D105" s="90">
        <v>20</v>
      </c>
      <c r="E105" s="89" t="s">
        <v>119</v>
      </c>
      <c r="F105" s="91">
        <f>2*12</f>
        <v>24</v>
      </c>
      <c r="G105" s="92">
        <f>+D105*F105</f>
        <v>480</v>
      </c>
    </row>
    <row r="106" spans="1:7" x14ac:dyDescent="0.2">
      <c r="A106" s="87" t="s">
        <v>104</v>
      </c>
      <c r="B106" s="88" t="s">
        <v>105</v>
      </c>
      <c r="C106" s="89" t="s">
        <v>117</v>
      </c>
      <c r="D106" s="90">
        <v>175</v>
      </c>
      <c r="E106" s="89" t="s">
        <v>116</v>
      </c>
      <c r="F106" s="91">
        <v>12</v>
      </c>
      <c r="G106" s="92">
        <f t="shared" ref="G106:G107" si="7">+D106*F106</f>
        <v>2100</v>
      </c>
    </row>
    <row r="107" spans="1:7" x14ac:dyDescent="0.2">
      <c r="A107" s="87" t="s">
        <v>106</v>
      </c>
      <c r="B107" s="88" t="s">
        <v>107</v>
      </c>
      <c r="C107" s="89" t="s">
        <v>118</v>
      </c>
      <c r="D107" s="90">
        <v>30</v>
      </c>
      <c r="E107" s="89" t="s">
        <v>119</v>
      </c>
      <c r="F107" s="91">
        <f>1*12</f>
        <v>12</v>
      </c>
      <c r="G107" s="92">
        <f t="shared" si="7"/>
        <v>360</v>
      </c>
    </row>
    <row r="108" spans="1:7" s="86" customFormat="1" ht="13.5" thickBot="1" x14ac:dyDescent="0.25">
      <c r="A108" s="453"/>
      <c r="B108" s="93"/>
      <c r="C108" s="94"/>
      <c r="D108" s="95"/>
      <c r="E108" s="599" t="s">
        <v>146</v>
      </c>
      <c r="F108" s="600"/>
      <c r="G108" s="96">
        <f>SUM(G105:G107)</f>
        <v>2940</v>
      </c>
    </row>
    <row r="109" spans="1:7" s="41" customFormat="1" ht="12.75" x14ac:dyDescent="0.2">
      <c r="A109" s="83"/>
      <c r="C109" s="83"/>
      <c r="D109" s="84"/>
      <c r="F109" s="84"/>
    </row>
    <row r="110" spans="1:7" s="41" customFormat="1" ht="12.75" x14ac:dyDescent="0.2">
      <c r="A110" s="83"/>
      <c r="C110" s="83"/>
      <c r="D110" s="84"/>
      <c r="F110" s="84"/>
    </row>
    <row r="111" spans="1:7" s="41" customFormat="1" ht="12.75" x14ac:dyDescent="0.2">
      <c r="A111" s="83"/>
      <c r="C111" s="83"/>
      <c r="D111" s="84"/>
      <c r="F111" s="84"/>
    </row>
    <row r="112" spans="1:7" s="41" customFormat="1" ht="12.75" x14ac:dyDescent="0.2">
      <c r="A112" s="83"/>
      <c r="C112" s="83"/>
      <c r="D112" s="84"/>
      <c r="F112" s="84"/>
    </row>
    <row r="113" spans="1:6" s="41" customFormat="1" ht="12.75" x14ac:dyDescent="0.2">
      <c r="A113" s="83"/>
      <c r="C113" s="83"/>
      <c r="D113" s="84"/>
      <c r="F113" s="84"/>
    </row>
    <row r="114" spans="1:6" s="41" customFormat="1" ht="12.75" x14ac:dyDescent="0.2">
      <c r="A114" s="83"/>
      <c r="C114" s="83"/>
      <c r="D114" s="84"/>
      <c r="F114" s="84"/>
    </row>
    <row r="115" spans="1:6" s="41" customFormat="1" ht="12.75" x14ac:dyDescent="0.2">
      <c r="A115" s="83"/>
      <c r="C115" s="83"/>
      <c r="D115" s="84"/>
      <c r="F115" s="84"/>
    </row>
    <row r="116" spans="1:6" s="41" customFormat="1" ht="12.75" x14ac:dyDescent="0.2">
      <c r="A116" s="83"/>
      <c r="C116" s="83"/>
      <c r="D116" s="84"/>
      <c r="F116" s="84"/>
    </row>
    <row r="117" spans="1:6" s="41" customFormat="1" ht="12.75" x14ac:dyDescent="0.2">
      <c r="A117" s="83"/>
      <c r="C117" s="83"/>
      <c r="D117" s="84"/>
      <c r="F117" s="84"/>
    </row>
    <row r="118" spans="1:6" s="41" customFormat="1" ht="12.75" x14ac:dyDescent="0.2">
      <c r="A118" s="83"/>
      <c r="C118" s="83"/>
      <c r="D118" s="84"/>
      <c r="F118" s="84"/>
    </row>
    <row r="119" spans="1:6" s="41" customFormat="1" ht="12.75" x14ac:dyDescent="0.2">
      <c r="A119" s="83"/>
      <c r="C119" s="83"/>
      <c r="D119" s="84"/>
      <c r="F119" s="84"/>
    </row>
    <row r="120" spans="1:6" s="41" customFormat="1" ht="12.75" x14ac:dyDescent="0.2">
      <c r="A120" s="83"/>
      <c r="C120" s="83"/>
      <c r="D120" s="84"/>
      <c r="F120" s="84"/>
    </row>
    <row r="121" spans="1:6" s="41" customFormat="1" ht="12.75" x14ac:dyDescent="0.2">
      <c r="A121" s="83"/>
      <c r="C121" s="83"/>
      <c r="D121" s="84"/>
      <c r="F121" s="84"/>
    </row>
    <row r="122" spans="1:6" s="41" customFormat="1" ht="12.75" x14ac:dyDescent="0.2">
      <c r="A122" s="83"/>
      <c r="C122" s="83"/>
      <c r="D122" s="84"/>
      <c r="F122" s="84"/>
    </row>
    <row r="123" spans="1:6" s="41" customFormat="1" ht="12.75" x14ac:dyDescent="0.2">
      <c r="A123" s="83"/>
      <c r="C123" s="83"/>
      <c r="D123" s="84"/>
      <c r="F123" s="84"/>
    </row>
    <row r="124" spans="1:6" s="41" customFormat="1" ht="12.75" x14ac:dyDescent="0.2">
      <c r="A124" s="83"/>
      <c r="C124" s="83"/>
      <c r="D124" s="84"/>
      <c r="F124" s="84"/>
    </row>
    <row r="125" spans="1:6" s="41" customFormat="1" ht="12.75" x14ac:dyDescent="0.2">
      <c r="A125" s="83"/>
      <c r="C125" s="83"/>
      <c r="D125" s="84"/>
      <c r="F125" s="84"/>
    </row>
    <row r="126" spans="1:6" s="41" customFormat="1" ht="12.75" x14ac:dyDescent="0.2">
      <c r="A126" s="83"/>
      <c r="C126" s="83"/>
      <c r="D126" s="84"/>
      <c r="F126" s="84"/>
    </row>
    <row r="127" spans="1:6" s="41" customFormat="1" ht="12.75" x14ac:dyDescent="0.2">
      <c r="A127" s="83"/>
      <c r="C127" s="83"/>
      <c r="D127" s="84"/>
      <c r="F127" s="84"/>
    </row>
    <row r="128" spans="1:6" s="41" customFormat="1" ht="12.75" x14ac:dyDescent="0.2">
      <c r="A128" s="83"/>
      <c r="C128" s="83"/>
      <c r="D128" s="84"/>
      <c r="F128" s="84"/>
    </row>
    <row r="129" spans="1:6" s="41" customFormat="1" ht="12.75" x14ac:dyDescent="0.2">
      <c r="A129" s="83"/>
      <c r="C129" s="83"/>
      <c r="D129" s="84"/>
      <c r="F129" s="84"/>
    </row>
    <row r="130" spans="1:6" s="41" customFormat="1" ht="12.75" x14ac:dyDescent="0.2">
      <c r="A130" s="83"/>
      <c r="C130" s="83"/>
      <c r="D130" s="84"/>
      <c r="F130" s="84"/>
    </row>
    <row r="131" spans="1:6" s="41" customFormat="1" ht="12.75" x14ac:dyDescent="0.2">
      <c r="A131" s="83"/>
      <c r="C131" s="83"/>
      <c r="D131" s="84"/>
      <c r="F131" s="84"/>
    </row>
    <row r="132" spans="1:6" s="41" customFormat="1" ht="12.75" x14ac:dyDescent="0.2">
      <c r="A132" s="83"/>
      <c r="C132" s="83"/>
      <c r="D132" s="84"/>
      <c r="F132" s="84"/>
    </row>
    <row r="133" spans="1:6" s="41" customFormat="1" ht="12.75" x14ac:dyDescent="0.2">
      <c r="A133" s="83"/>
      <c r="C133" s="83"/>
      <c r="D133" s="84"/>
      <c r="F133" s="84"/>
    </row>
    <row r="134" spans="1:6" s="41" customFormat="1" ht="12.75" x14ac:dyDescent="0.2">
      <c r="A134" s="83"/>
      <c r="C134" s="83"/>
      <c r="D134" s="84"/>
      <c r="F134" s="84"/>
    </row>
    <row r="135" spans="1:6" s="41" customFormat="1" ht="12.75" x14ac:dyDescent="0.2">
      <c r="A135" s="83"/>
      <c r="C135" s="83"/>
      <c r="D135" s="84"/>
      <c r="F135" s="84"/>
    </row>
    <row r="136" spans="1:6" s="41" customFormat="1" ht="12.75" x14ac:dyDescent="0.2">
      <c r="A136" s="83"/>
      <c r="C136" s="83"/>
      <c r="D136" s="84"/>
      <c r="F136" s="84"/>
    </row>
    <row r="137" spans="1:6" s="41" customFormat="1" ht="12.75" x14ac:dyDescent="0.2">
      <c r="A137" s="83"/>
      <c r="C137" s="83"/>
      <c r="D137" s="84"/>
      <c r="F137" s="84"/>
    </row>
    <row r="138" spans="1:6" s="41" customFormat="1" ht="12.75" x14ac:dyDescent="0.2">
      <c r="A138" s="83"/>
      <c r="C138" s="83"/>
      <c r="D138" s="84"/>
      <c r="F138" s="84"/>
    </row>
    <row r="139" spans="1:6" s="41" customFormat="1" ht="12.75" x14ac:dyDescent="0.2">
      <c r="A139" s="83"/>
      <c r="C139" s="83"/>
      <c r="D139" s="84"/>
      <c r="F139" s="84"/>
    </row>
    <row r="140" spans="1:6" s="41" customFormat="1" ht="12.75" x14ac:dyDescent="0.2">
      <c r="A140" s="83"/>
      <c r="C140" s="83"/>
      <c r="D140" s="84"/>
      <c r="F140" s="84"/>
    </row>
    <row r="141" spans="1:6" s="41" customFormat="1" ht="12.75" x14ac:dyDescent="0.2">
      <c r="A141" s="83"/>
      <c r="C141" s="83"/>
      <c r="D141" s="84"/>
      <c r="F141" s="84"/>
    </row>
    <row r="142" spans="1:6" s="41" customFormat="1" ht="12.75" x14ac:dyDescent="0.2">
      <c r="A142" s="83"/>
      <c r="C142" s="83"/>
      <c r="D142" s="84"/>
      <c r="F142" s="84"/>
    </row>
    <row r="143" spans="1:6" s="41" customFormat="1" ht="12.75" x14ac:dyDescent="0.2">
      <c r="A143" s="83"/>
      <c r="C143" s="83"/>
      <c r="D143" s="84"/>
      <c r="F143" s="84"/>
    </row>
    <row r="144" spans="1:6" s="41" customFormat="1" ht="12.75" x14ac:dyDescent="0.2">
      <c r="A144" s="83"/>
      <c r="C144" s="83"/>
      <c r="D144" s="84"/>
      <c r="F144" s="84"/>
    </row>
    <row r="145" spans="1:6" s="41" customFormat="1" ht="12.75" x14ac:dyDescent="0.2">
      <c r="A145" s="83"/>
      <c r="C145" s="83"/>
      <c r="D145" s="84"/>
      <c r="F145" s="84"/>
    </row>
    <row r="146" spans="1:6" s="41" customFormat="1" ht="12.75" x14ac:dyDescent="0.2">
      <c r="A146" s="83"/>
      <c r="C146" s="83"/>
      <c r="D146" s="84"/>
      <c r="F146" s="84"/>
    </row>
    <row r="147" spans="1:6" s="41" customFormat="1" ht="12.75" x14ac:dyDescent="0.2">
      <c r="A147" s="83"/>
      <c r="C147" s="83"/>
      <c r="D147" s="84"/>
      <c r="F147" s="84"/>
    </row>
    <row r="148" spans="1:6" s="41" customFormat="1" ht="12.75" x14ac:dyDescent="0.2">
      <c r="A148" s="83"/>
      <c r="C148" s="83"/>
      <c r="D148" s="84"/>
      <c r="F148" s="84"/>
    </row>
    <row r="149" spans="1:6" s="41" customFormat="1" ht="12.75" x14ac:dyDescent="0.2">
      <c r="A149" s="83"/>
      <c r="C149" s="83"/>
      <c r="D149" s="84"/>
      <c r="F149" s="84"/>
    </row>
    <row r="150" spans="1:6" s="41" customFormat="1" ht="12.75" x14ac:dyDescent="0.2">
      <c r="A150" s="83"/>
      <c r="C150" s="83"/>
      <c r="D150" s="84"/>
      <c r="F150" s="84"/>
    </row>
    <row r="151" spans="1:6" s="41" customFormat="1" ht="12.75" x14ac:dyDescent="0.2">
      <c r="A151" s="83"/>
      <c r="C151" s="83"/>
      <c r="D151" s="84"/>
      <c r="F151" s="84"/>
    </row>
    <row r="152" spans="1:6" s="41" customFormat="1" ht="12.75" x14ac:dyDescent="0.2">
      <c r="A152" s="83"/>
      <c r="C152" s="83"/>
      <c r="D152" s="84"/>
      <c r="F152" s="84"/>
    </row>
  </sheetData>
  <sheetProtection selectLockedCells="1"/>
  <mergeCells count="6">
    <mergeCell ref="E108:F108"/>
    <mergeCell ref="E100:F100"/>
    <mergeCell ref="A103:C103"/>
    <mergeCell ref="A1:G1"/>
    <mergeCell ref="A2:G2"/>
    <mergeCell ref="C4:F4"/>
  </mergeCells>
  <pageMargins left="0.95" right="0.7" top="0.5" bottom="0.25" header="0.3" footer="0.3"/>
  <pageSetup scale="69" orientation="portrait" r:id="rId1"/>
  <headerFooter>
    <oddHeader>&amp;RATTACHMENT E - PROGRAM VARIATIONS REVENUE CALCULATOR</oddHeader>
    <oddFooter>&amp;C47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workbookViewId="0">
      <selection activeCell="I34" sqref="I34"/>
    </sheetView>
  </sheetViews>
  <sheetFormatPr defaultColWidth="9.140625" defaultRowHeight="15" x14ac:dyDescent="0.25"/>
  <cols>
    <col min="1" max="1" width="14" style="351" customWidth="1"/>
    <col min="2" max="2" width="11.42578125" style="350" customWidth="1"/>
    <col min="3" max="3" width="14" style="350" bestFit="1" customWidth="1"/>
    <col min="4" max="4" width="38.7109375" style="350" customWidth="1"/>
    <col min="5" max="5" width="27.5703125" style="358" customWidth="1"/>
    <col min="6" max="6" width="14.42578125" style="359" customWidth="1"/>
    <col min="7" max="7" width="12.42578125" style="350" customWidth="1"/>
    <col min="8" max="16384" width="9.140625" style="350"/>
  </cols>
  <sheetData>
    <row r="1" spans="1:7" x14ac:dyDescent="0.25">
      <c r="A1" s="610" t="s">
        <v>200</v>
      </c>
      <c r="B1" s="610"/>
      <c r="C1" s="610"/>
      <c r="D1" s="610"/>
      <c r="E1" s="610"/>
      <c r="F1" s="610"/>
      <c r="G1" s="610"/>
    </row>
    <row r="2" spans="1:7" x14ac:dyDescent="0.25">
      <c r="A2" s="610" t="s">
        <v>201</v>
      </c>
      <c r="B2" s="610"/>
      <c r="C2" s="610"/>
      <c r="D2" s="610"/>
      <c r="E2" s="610"/>
      <c r="F2" s="610"/>
      <c r="G2" s="610"/>
    </row>
    <row r="3" spans="1:7" x14ac:dyDescent="0.25">
      <c r="A3" s="611"/>
      <c r="B3" s="611"/>
      <c r="C3" s="611"/>
      <c r="D3" s="611"/>
      <c r="E3" s="611"/>
      <c r="F3" s="611"/>
      <c r="G3" s="611"/>
    </row>
    <row r="5" spans="1:7" x14ac:dyDescent="0.25">
      <c r="A5" s="351" t="s">
        <v>202</v>
      </c>
      <c r="B5" s="606" t="s">
        <v>0</v>
      </c>
      <c r="C5" s="606"/>
      <c r="D5" s="606"/>
      <c r="E5" s="606"/>
      <c r="F5" s="352">
        <f>'B - Standard Budget Page'!F25</f>
        <v>0</v>
      </c>
    </row>
    <row r="6" spans="1:7" x14ac:dyDescent="0.25">
      <c r="A6" s="351" t="s">
        <v>203</v>
      </c>
      <c r="B6" s="606" t="s">
        <v>204</v>
      </c>
      <c r="C6" s="606"/>
      <c r="D6" s="606"/>
      <c r="E6" s="606"/>
      <c r="F6" s="429">
        <f>'B - Standard Budget Page'!F31+'B - Standard Budget Page'!F37+'B - Standard Budget Page'!F43</f>
        <v>0</v>
      </c>
    </row>
    <row r="7" spans="1:7" x14ac:dyDescent="0.25">
      <c r="A7" s="351" t="s">
        <v>205</v>
      </c>
      <c r="B7" s="606" t="s">
        <v>206</v>
      </c>
      <c r="C7" s="606"/>
      <c r="D7" s="606"/>
      <c r="E7" s="606"/>
      <c r="F7" s="352">
        <f>SUM(F5:F6)</f>
        <v>0</v>
      </c>
    </row>
    <row r="8" spans="1:7" x14ac:dyDescent="0.25">
      <c r="A8" s="395"/>
      <c r="B8" s="396"/>
      <c r="C8" s="396"/>
      <c r="D8" s="396"/>
      <c r="E8" s="396"/>
      <c r="F8" s="352"/>
    </row>
    <row r="9" spans="1:7" x14ac:dyDescent="0.25">
      <c r="A9" s="351" t="s">
        <v>205</v>
      </c>
      <c r="B9" s="608" t="s">
        <v>228</v>
      </c>
      <c r="C9" s="606"/>
      <c r="D9" s="606"/>
      <c r="E9" s="606"/>
      <c r="F9" s="352">
        <f>'B - Standard Budget Page'!F17</f>
        <v>0</v>
      </c>
    </row>
    <row r="10" spans="1:7" x14ac:dyDescent="0.25">
      <c r="A10" s="351" t="s">
        <v>207</v>
      </c>
      <c r="B10" s="609" t="s">
        <v>208</v>
      </c>
      <c r="C10" s="609"/>
      <c r="D10" s="609"/>
      <c r="E10" s="609"/>
      <c r="F10" s="352">
        <f>'B - Standard Budget Page'!F13+'B - Standard Budget Page'!F14+'B - Standard Budget Page'!F15+'B - Standard Budget Page'!F16</f>
        <v>0</v>
      </c>
      <c r="G10" s="353"/>
    </row>
    <row r="11" spans="1:7" x14ac:dyDescent="0.25">
      <c r="A11" s="351" t="s">
        <v>209</v>
      </c>
      <c r="B11" s="606" t="s">
        <v>210</v>
      </c>
      <c r="C11" s="606"/>
      <c r="D11" s="606"/>
      <c r="E11" s="606"/>
      <c r="F11" s="352">
        <f>'D - Participant Roster Subsidy '!E101</f>
        <v>0</v>
      </c>
      <c r="G11" s="353"/>
    </row>
    <row r="12" spans="1:7" x14ac:dyDescent="0.25">
      <c r="A12" s="351" t="s">
        <v>211</v>
      </c>
      <c r="B12" s="606" t="s">
        <v>212</v>
      </c>
      <c r="C12" s="606"/>
      <c r="D12" s="606"/>
      <c r="E12" s="606"/>
      <c r="F12" s="352">
        <f>'D - Participant Roster Subsidy '!E137</f>
        <v>0</v>
      </c>
      <c r="G12" s="353"/>
    </row>
    <row r="13" spans="1:7" x14ac:dyDescent="0.25">
      <c r="A13" s="351" t="s">
        <v>213</v>
      </c>
      <c r="B13" s="606" t="s">
        <v>214</v>
      </c>
      <c r="C13" s="606"/>
      <c r="D13" s="606"/>
      <c r="E13" s="606"/>
      <c r="F13" s="352">
        <f>'D - Participant Roster Subsidy '!E138</f>
        <v>0</v>
      </c>
      <c r="G13" s="353"/>
    </row>
    <row r="14" spans="1:7" x14ac:dyDescent="0.25">
      <c r="A14" s="351" t="s">
        <v>213</v>
      </c>
      <c r="B14" s="606" t="s">
        <v>215</v>
      </c>
      <c r="C14" s="606"/>
      <c r="D14" s="606"/>
      <c r="E14" s="606"/>
      <c r="F14" s="352">
        <f>+F11+F12*2</f>
        <v>0</v>
      </c>
    </row>
    <row r="17" spans="1:7" x14ac:dyDescent="0.25">
      <c r="B17" s="351" t="s">
        <v>216</v>
      </c>
      <c r="C17" s="354" t="e">
        <f>+F5/F13</f>
        <v>#DIV/0!</v>
      </c>
      <c r="E17" s="605" t="s">
        <v>217</v>
      </c>
      <c r="F17" s="605"/>
      <c r="G17" s="355" t="e">
        <f>(+F6/(F11+(1.5*F12)))</f>
        <v>#DIV/0!</v>
      </c>
    </row>
    <row r="19" spans="1:7" x14ac:dyDescent="0.25">
      <c r="A19" s="356" t="s">
        <v>218</v>
      </c>
      <c r="B19" s="357"/>
      <c r="G19" s="360"/>
    </row>
    <row r="20" spans="1:7" x14ac:dyDescent="0.25">
      <c r="F20" s="361"/>
    </row>
    <row r="21" spans="1:7" x14ac:dyDescent="0.25">
      <c r="A21" s="351" t="s">
        <v>219</v>
      </c>
      <c r="B21" s="362" t="s">
        <v>220</v>
      </c>
      <c r="C21" s="606" t="s">
        <v>221</v>
      </c>
      <c r="D21" s="606"/>
      <c r="E21" s="363" t="e">
        <f>(+C17+G17)/12-((F10/12)*+(C17+G17)/F9)</f>
        <v>#DIV/0!</v>
      </c>
      <c r="F21" s="361"/>
    </row>
    <row r="22" spans="1:7" x14ac:dyDescent="0.25">
      <c r="E22" s="352"/>
      <c r="F22" s="361"/>
    </row>
    <row r="23" spans="1:7" x14ac:dyDescent="0.25">
      <c r="A23" s="356" t="s">
        <v>222</v>
      </c>
      <c r="B23" s="357"/>
      <c r="E23" s="352"/>
      <c r="F23" s="361"/>
    </row>
    <row r="24" spans="1:7" x14ac:dyDescent="0.25">
      <c r="E24" s="352"/>
      <c r="F24" s="361"/>
    </row>
    <row r="25" spans="1:7" x14ac:dyDescent="0.25">
      <c r="A25" s="351" t="s">
        <v>223</v>
      </c>
      <c r="B25" s="362" t="s">
        <v>220</v>
      </c>
      <c r="C25" s="606" t="s">
        <v>224</v>
      </c>
      <c r="D25" s="606"/>
      <c r="E25" s="363" t="e">
        <f>+(((C17*2+G17*1.5)/12)-((F10/12)*+((C17*2)+(G17*1.5))/F9))</f>
        <v>#DIV/0!</v>
      </c>
      <c r="F25" s="361"/>
      <c r="G25" s="360"/>
    </row>
    <row r="26" spans="1:7" x14ac:dyDescent="0.25">
      <c r="F26" s="361"/>
    </row>
    <row r="27" spans="1:7" x14ac:dyDescent="0.25">
      <c r="F27" s="361"/>
    </row>
    <row r="29" spans="1:7" x14ac:dyDescent="0.25">
      <c r="D29" s="430" t="s">
        <v>229</v>
      </c>
      <c r="E29" s="358">
        <f>F9</f>
        <v>0</v>
      </c>
    </row>
    <row r="30" spans="1:7" ht="15.75" thickBot="1" x14ac:dyDescent="0.3">
      <c r="A30" s="350"/>
      <c r="D30" s="351" t="s">
        <v>225</v>
      </c>
      <c r="E30" s="364">
        <f>-F10</f>
        <v>0</v>
      </c>
      <c r="F30" s="365"/>
    </row>
    <row r="31" spans="1:7" ht="15.75" thickBot="1" x14ac:dyDescent="0.3">
      <c r="A31" s="350"/>
      <c r="C31" s="607" t="s">
        <v>226</v>
      </c>
      <c r="D31" s="607"/>
      <c r="E31" s="366">
        <f>SUM(E29:E30)</f>
        <v>0</v>
      </c>
    </row>
    <row r="32" spans="1:7" x14ac:dyDescent="0.25">
      <c r="A32" s="350"/>
    </row>
    <row r="33" spans="4:5" x14ac:dyDescent="0.25">
      <c r="E33" s="367"/>
    </row>
    <row r="34" spans="4:5" x14ac:dyDescent="0.25">
      <c r="D34" s="351"/>
      <c r="E34" s="367"/>
    </row>
    <row r="35" spans="4:5" ht="15.75" thickBot="1" x14ac:dyDescent="0.3">
      <c r="D35" s="351"/>
      <c r="E35" s="367"/>
    </row>
    <row r="36" spans="4:5" ht="15.75" thickBot="1" x14ac:dyDescent="0.3">
      <c r="E36" s="366"/>
    </row>
  </sheetData>
  <sheetProtection password="CBB1" sheet="1" objects="1" scenarios="1"/>
  <mergeCells count="16">
    <mergeCell ref="B7:E7"/>
    <mergeCell ref="A1:G1"/>
    <mergeCell ref="A2:G2"/>
    <mergeCell ref="A3:G3"/>
    <mergeCell ref="B5:E5"/>
    <mergeCell ref="B6:E6"/>
    <mergeCell ref="E17:F17"/>
    <mergeCell ref="C21:D21"/>
    <mergeCell ref="C25:D25"/>
    <mergeCell ref="C31:D31"/>
    <mergeCell ref="B9:E9"/>
    <mergeCell ref="B10:E10"/>
    <mergeCell ref="B11:E11"/>
    <mergeCell ref="B12:E12"/>
    <mergeCell ref="B13:E13"/>
    <mergeCell ref="B14:E14"/>
  </mergeCells>
  <pageMargins left="0.7" right="0.7" top="0.75" bottom="0.75" header="0.3" footer="0.3"/>
  <pageSetup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23"/>
  <sheetViews>
    <sheetView zoomScale="87" zoomScaleNormal="87" workbookViewId="0">
      <selection activeCell="A3" sqref="A3:I3"/>
    </sheetView>
  </sheetViews>
  <sheetFormatPr defaultColWidth="9.140625" defaultRowHeight="12.75" x14ac:dyDescent="0.2"/>
  <cols>
    <col min="1" max="1" width="9.140625" style="7"/>
    <col min="2" max="2" width="6.85546875" style="7" customWidth="1"/>
    <col min="3" max="5" width="9.140625" style="7"/>
    <col min="6" max="6" width="9.140625" style="7" customWidth="1"/>
    <col min="7" max="8" width="7.28515625" style="7" customWidth="1"/>
    <col min="9" max="9" width="15.42578125" style="7" customWidth="1"/>
    <col min="10" max="16384" width="9.140625" style="7"/>
  </cols>
  <sheetData>
    <row r="1" spans="1:9" ht="15.75" customHeight="1" x14ac:dyDescent="0.2">
      <c r="A1" s="475" t="s">
        <v>144</v>
      </c>
      <c r="B1" s="475"/>
      <c r="C1" s="475"/>
      <c r="D1" s="475"/>
      <c r="E1" s="475"/>
      <c r="F1" s="475"/>
      <c r="G1" s="475"/>
      <c r="H1" s="475"/>
      <c r="I1" s="475"/>
    </row>
    <row r="2" spans="1:9" ht="15.75" customHeight="1" x14ac:dyDescent="0.2">
      <c r="A2" s="198"/>
      <c r="B2" s="198"/>
      <c r="C2" s="198"/>
      <c r="D2" s="198"/>
      <c r="E2" s="198"/>
      <c r="F2" s="198"/>
      <c r="G2" s="198"/>
      <c r="H2" s="198"/>
      <c r="I2" s="198"/>
    </row>
    <row r="3" spans="1:9" s="200" customFormat="1" ht="15.75" x14ac:dyDescent="0.2">
      <c r="A3" s="475" t="s">
        <v>238</v>
      </c>
      <c r="B3" s="475"/>
      <c r="C3" s="475"/>
      <c r="D3" s="475"/>
      <c r="E3" s="475"/>
      <c r="F3" s="475"/>
      <c r="G3" s="475"/>
      <c r="H3" s="475"/>
      <c r="I3" s="475"/>
    </row>
    <row r="4" spans="1:9" s="200" customFormat="1" ht="15.75" x14ac:dyDescent="0.2">
      <c r="A4" s="31"/>
      <c r="B4" s="199"/>
      <c r="C4" s="199"/>
      <c r="D4" s="199"/>
      <c r="E4" s="199"/>
      <c r="F4" s="199"/>
      <c r="G4" s="199"/>
      <c r="H4" s="199"/>
      <c r="I4" s="199"/>
    </row>
    <row r="5" spans="1:9" ht="36.75" customHeight="1" thickBot="1" x14ac:dyDescent="0.3">
      <c r="A5" s="471" t="s">
        <v>6</v>
      </c>
      <c r="B5" s="472"/>
      <c r="C5" s="477"/>
      <c r="D5" s="477"/>
      <c r="E5" s="477"/>
      <c r="F5" s="477"/>
      <c r="G5" s="477"/>
      <c r="H5" s="477"/>
      <c r="I5" s="477"/>
    </row>
    <row r="6" spans="1:9" x14ac:dyDescent="0.2">
      <c r="A6" s="197"/>
      <c r="B6" s="196"/>
      <c r="C6" s="196"/>
      <c r="D6" s="196"/>
      <c r="E6" s="196"/>
      <c r="F6" s="196"/>
      <c r="G6" s="196"/>
      <c r="H6" s="196"/>
      <c r="I6" s="196"/>
    </row>
    <row r="7" spans="1:9" ht="13.5" thickBot="1" x14ac:dyDescent="0.25">
      <c r="A7" s="197"/>
      <c r="B7" s="196"/>
      <c r="C7" s="196"/>
      <c r="D7" s="196"/>
      <c r="E7" s="196"/>
      <c r="F7" s="196"/>
      <c r="G7" s="196"/>
      <c r="H7" s="196"/>
      <c r="I7" s="196"/>
    </row>
    <row r="8" spans="1:9" x14ac:dyDescent="0.2">
      <c r="A8" s="32"/>
      <c r="B8" s="33"/>
      <c r="C8" s="33"/>
      <c r="D8" s="33"/>
      <c r="E8" s="33"/>
      <c r="F8" s="33"/>
      <c r="G8" s="33"/>
      <c r="H8" s="33"/>
      <c r="I8" s="34"/>
    </row>
    <row r="9" spans="1:9" x14ac:dyDescent="0.2">
      <c r="A9" s="478" t="s">
        <v>36</v>
      </c>
      <c r="B9" s="479"/>
      <c r="C9" s="479"/>
      <c r="D9" s="479"/>
      <c r="E9" s="479"/>
      <c r="F9" s="479"/>
      <c r="G9" s="479"/>
      <c r="H9" s="479"/>
      <c r="I9" s="480"/>
    </row>
    <row r="10" spans="1:9" x14ac:dyDescent="0.2">
      <c r="A10" s="481"/>
      <c r="B10" s="479"/>
      <c r="C10" s="479"/>
      <c r="D10" s="479"/>
      <c r="E10" s="479"/>
      <c r="F10" s="479"/>
      <c r="G10" s="479"/>
      <c r="H10" s="479"/>
      <c r="I10" s="480"/>
    </row>
    <row r="11" spans="1:9" ht="13.5" thickBot="1" x14ac:dyDescent="0.25">
      <c r="A11" s="35"/>
      <c r="B11" s="14"/>
      <c r="C11" s="14"/>
      <c r="D11" s="14"/>
      <c r="E11" s="14"/>
      <c r="F11" s="14"/>
      <c r="G11" s="14"/>
      <c r="H11" s="14"/>
      <c r="I11" s="36"/>
    </row>
    <row r="12" spans="1:9" ht="54.75" customHeight="1" x14ac:dyDescent="0.2">
      <c r="A12" s="482"/>
      <c r="B12" s="483"/>
      <c r="C12" s="476" t="s">
        <v>4</v>
      </c>
      <c r="D12" s="476"/>
      <c r="E12" s="484" t="s">
        <v>131</v>
      </c>
      <c r="F12" s="484"/>
      <c r="G12" s="476" t="s">
        <v>29</v>
      </c>
      <c r="H12" s="476"/>
      <c r="I12" s="37" t="s">
        <v>5</v>
      </c>
    </row>
    <row r="13" spans="1:9" ht="28.5" customHeight="1" x14ac:dyDescent="0.2">
      <c r="A13" s="485" t="s">
        <v>1</v>
      </c>
      <c r="B13" s="486"/>
      <c r="C13" s="490"/>
      <c r="D13" s="490"/>
      <c r="E13" s="489"/>
      <c r="F13" s="489"/>
      <c r="G13" s="487"/>
      <c r="H13" s="487"/>
      <c r="I13" s="1">
        <f t="shared" ref="I13:I18" si="0">+C13*E13*G13</f>
        <v>0</v>
      </c>
    </row>
    <row r="14" spans="1:9" ht="28.5" customHeight="1" x14ac:dyDescent="0.2">
      <c r="A14" s="485" t="s">
        <v>2</v>
      </c>
      <c r="B14" s="486"/>
      <c r="C14" s="490"/>
      <c r="D14" s="490"/>
      <c r="E14" s="489"/>
      <c r="F14" s="489"/>
      <c r="G14" s="487"/>
      <c r="H14" s="487"/>
      <c r="I14" s="113">
        <f t="shared" si="0"/>
        <v>0</v>
      </c>
    </row>
    <row r="15" spans="1:9" ht="28.5" customHeight="1" x14ac:dyDescent="0.2">
      <c r="A15" s="485" t="s">
        <v>30</v>
      </c>
      <c r="B15" s="486"/>
      <c r="C15" s="487"/>
      <c r="D15" s="487"/>
      <c r="E15" s="488"/>
      <c r="F15" s="488"/>
      <c r="G15" s="487"/>
      <c r="H15" s="487"/>
      <c r="I15" s="113">
        <f t="shared" si="0"/>
        <v>0</v>
      </c>
    </row>
    <row r="16" spans="1:9" ht="28.5" customHeight="1" x14ac:dyDescent="0.2">
      <c r="A16" s="485" t="s">
        <v>3</v>
      </c>
      <c r="B16" s="486"/>
      <c r="C16" s="487"/>
      <c r="D16" s="487"/>
      <c r="E16" s="488"/>
      <c r="F16" s="488"/>
      <c r="G16" s="487"/>
      <c r="H16" s="487"/>
      <c r="I16" s="113">
        <f t="shared" si="0"/>
        <v>0</v>
      </c>
    </row>
    <row r="17" spans="1:9" ht="28.5" customHeight="1" x14ac:dyDescent="0.2">
      <c r="A17" s="485" t="s">
        <v>31</v>
      </c>
      <c r="B17" s="486"/>
      <c r="C17" s="487"/>
      <c r="D17" s="487"/>
      <c r="E17" s="488"/>
      <c r="F17" s="488"/>
      <c r="G17" s="487"/>
      <c r="H17" s="487"/>
      <c r="I17" s="113">
        <f t="shared" si="0"/>
        <v>0</v>
      </c>
    </row>
    <row r="18" spans="1:9" ht="42" customHeight="1" thickBot="1" x14ac:dyDescent="0.25">
      <c r="A18" s="498" t="s">
        <v>108</v>
      </c>
      <c r="B18" s="499"/>
      <c r="C18" s="487"/>
      <c r="D18" s="487"/>
      <c r="E18" s="488"/>
      <c r="F18" s="488"/>
      <c r="G18" s="487"/>
      <c r="H18" s="487"/>
      <c r="I18" s="114">
        <f t="shared" si="0"/>
        <v>0</v>
      </c>
    </row>
    <row r="19" spans="1:9" ht="45" customHeight="1" thickBot="1" x14ac:dyDescent="0.25">
      <c r="A19" s="496" t="s">
        <v>0</v>
      </c>
      <c r="B19" s="497"/>
      <c r="C19" s="492"/>
      <c r="D19" s="492"/>
      <c r="E19" s="495"/>
      <c r="F19" s="495"/>
      <c r="G19" s="493"/>
      <c r="H19" s="493"/>
      <c r="I19" s="2">
        <f>SUM(I13:I18)</f>
        <v>0</v>
      </c>
    </row>
    <row r="21" spans="1:9" ht="33" customHeight="1" x14ac:dyDescent="0.2">
      <c r="A21" s="38"/>
      <c r="B21" s="39" t="s">
        <v>109</v>
      </c>
      <c r="C21" s="494" t="s">
        <v>132</v>
      </c>
      <c r="D21" s="494"/>
      <c r="E21" s="494"/>
      <c r="F21" s="494"/>
      <c r="G21" s="494"/>
      <c r="H21" s="494"/>
      <c r="I21" s="494"/>
    </row>
    <row r="22" spans="1:9" x14ac:dyDescent="0.2">
      <c r="B22" s="40"/>
      <c r="C22" s="40"/>
      <c r="D22" s="40"/>
      <c r="E22" s="40"/>
      <c r="F22" s="40"/>
      <c r="G22" s="40"/>
      <c r="H22" s="40"/>
      <c r="I22" s="40"/>
    </row>
    <row r="23" spans="1:9" ht="71.25" customHeight="1" x14ac:dyDescent="0.2">
      <c r="A23" s="41"/>
      <c r="B23" s="39" t="s">
        <v>109</v>
      </c>
      <c r="C23" s="491" t="s">
        <v>193</v>
      </c>
      <c r="D23" s="491"/>
      <c r="E23" s="491"/>
      <c r="F23" s="491"/>
      <c r="G23" s="491"/>
      <c r="H23" s="491"/>
      <c r="I23" s="491"/>
    </row>
  </sheetData>
  <sheetProtection selectLockedCells="1"/>
  <mergeCells count="39">
    <mergeCell ref="A19:B19"/>
    <mergeCell ref="A16:B16"/>
    <mergeCell ref="A17:B17"/>
    <mergeCell ref="A18:B18"/>
    <mergeCell ref="C15:D15"/>
    <mergeCell ref="C17:D17"/>
    <mergeCell ref="E18:F18"/>
    <mergeCell ref="G18:H18"/>
    <mergeCell ref="C23:I23"/>
    <mergeCell ref="C19:D19"/>
    <mergeCell ref="C16:D16"/>
    <mergeCell ref="G16:H16"/>
    <mergeCell ref="G19:H19"/>
    <mergeCell ref="C18:D18"/>
    <mergeCell ref="C21:I21"/>
    <mergeCell ref="E19:F19"/>
    <mergeCell ref="A13:B13"/>
    <mergeCell ref="G13:H13"/>
    <mergeCell ref="G14:H14"/>
    <mergeCell ref="E16:F16"/>
    <mergeCell ref="E17:F17"/>
    <mergeCell ref="G17:H17"/>
    <mergeCell ref="A15:B15"/>
    <mergeCell ref="G15:H15"/>
    <mergeCell ref="E13:F13"/>
    <mergeCell ref="A14:B14"/>
    <mergeCell ref="E14:F14"/>
    <mergeCell ref="E15:F15"/>
    <mergeCell ref="C13:D13"/>
    <mergeCell ref="C14:D14"/>
    <mergeCell ref="A1:I1"/>
    <mergeCell ref="A3:I3"/>
    <mergeCell ref="G12:H12"/>
    <mergeCell ref="A5:B5"/>
    <mergeCell ref="C5:I5"/>
    <mergeCell ref="A9:I10"/>
    <mergeCell ref="A12:B12"/>
    <mergeCell ref="E12:F12"/>
    <mergeCell ref="C12:D12"/>
  </mergeCells>
  <phoneticPr fontId="0" type="noConversion"/>
  <pageMargins left="0.5" right="0.5" top="1" bottom="1" header="0.5" footer="0.5"/>
  <pageSetup orientation="portrait" r:id="rId1"/>
  <headerFooter alignWithMargins="0">
    <oddHeader>&amp;RATTACHMENT C-1 FOOD COSTS</oddHeader>
    <oddFooter xml:space="preserve">&amp;C39&amp;R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J115"/>
  <sheetViews>
    <sheetView zoomScale="106" zoomScaleNormal="106" workbookViewId="0">
      <selection activeCell="A2" sqref="A2:H2"/>
    </sheetView>
  </sheetViews>
  <sheetFormatPr defaultColWidth="8.85546875" defaultRowHeight="12.75" x14ac:dyDescent="0.2"/>
  <cols>
    <col min="1" max="1" width="17.85546875" style="227" customWidth="1"/>
    <col min="2" max="4" width="17.85546875" customWidth="1"/>
    <col min="5" max="6" width="11.7109375" bestFit="1" customWidth="1"/>
    <col min="7" max="7" width="13.7109375" customWidth="1"/>
    <col min="8" max="8" width="15.42578125" customWidth="1"/>
    <col min="9" max="9" width="12.42578125" customWidth="1"/>
  </cols>
  <sheetData>
    <row r="1" spans="1:10" s="202" customFormat="1" ht="15.75" customHeight="1" x14ac:dyDescent="0.25">
      <c r="A1" s="500" t="s">
        <v>168</v>
      </c>
      <c r="B1" s="500"/>
      <c r="C1" s="500"/>
      <c r="D1" s="500"/>
      <c r="E1" s="500"/>
      <c r="F1" s="500"/>
      <c r="G1" s="500"/>
      <c r="H1" s="500"/>
      <c r="I1" s="201"/>
    </row>
    <row r="2" spans="1:10" s="202" customFormat="1" ht="15.75" customHeight="1" x14ac:dyDescent="0.25">
      <c r="A2" s="500" t="s">
        <v>239</v>
      </c>
      <c r="B2" s="500"/>
      <c r="C2" s="500"/>
      <c r="D2" s="500"/>
      <c r="E2" s="500"/>
      <c r="F2" s="500"/>
      <c r="G2" s="500"/>
      <c r="H2" s="500"/>
      <c r="I2" s="201"/>
    </row>
    <row r="3" spans="1:10" ht="15.75" customHeight="1" x14ac:dyDescent="0.2">
      <c r="A3" s="183"/>
      <c r="B3" s="183"/>
      <c r="C3" s="183"/>
      <c r="D3" s="183"/>
      <c r="E3" s="183"/>
      <c r="F3" s="183"/>
      <c r="G3" s="183"/>
      <c r="H3" s="183"/>
      <c r="I3" s="183"/>
    </row>
    <row r="4" spans="1:10" ht="24" customHeight="1" thickBot="1" x14ac:dyDescent="0.3">
      <c r="A4" s="505" t="s">
        <v>6</v>
      </c>
      <c r="B4" s="505"/>
      <c r="C4" s="203"/>
      <c r="D4" s="477"/>
      <c r="E4" s="477"/>
      <c r="F4" s="477"/>
      <c r="G4" s="477"/>
      <c r="H4" s="477"/>
      <c r="I4" s="477"/>
      <c r="J4" s="477"/>
    </row>
    <row r="6" spans="1:10" s="204" customFormat="1" ht="28.5" customHeight="1" thickBot="1" x14ac:dyDescent="0.25">
      <c r="A6" s="501" t="s">
        <v>160</v>
      </c>
      <c r="B6" s="501"/>
      <c r="C6" s="501"/>
      <c r="D6" s="501"/>
      <c r="E6" s="501"/>
      <c r="F6" s="501"/>
      <c r="H6" s="205">
        <v>0</v>
      </c>
      <c r="I6" s="206" t="s">
        <v>161</v>
      </c>
    </row>
    <row r="7" spans="1:10" s="204" customFormat="1" ht="28.5" customHeight="1" x14ac:dyDescent="0.2">
      <c r="A7" s="187"/>
      <c r="B7" s="187"/>
      <c r="C7" s="187"/>
      <c r="D7" s="187"/>
      <c r="E7" s="187"/>
      <c r="F7" s="187"/>
    </row>
    <row r="8" spans="1:10" s="204" customFormat="1" ht="28.5" customHeight="1" thickBot="1" x14ac:dyDescent="0.25">
      <c r="A8" s="501" t="s">
        <v>160</v>
      </c>
      <c r="B8" s="501"/>
      <c r="C8" s="501"/>
      <c r="D8" s="501"/>
      <c r="E8" s="501"/>
      <c r="F8" s="501"/>
      <c r="H8" s="205">
        <v>0</v>
      </c>
      <c r="I8" s="206" t="s">
        <v>162</v>
      </c>
    </row>
    <row r="9" spans="1:10" s="204" customFormat="1" ht="28.5" customHeight="1" x14ac:dyDescent="0.2">
      <c r="A9" s="187"/>
      <c r="B9" s="187"/>
      <c r="C9" s="187"/>
      <c r="D9" s="187"/>
      <c r="E9" s="187"/>
      <c r="F9" s="187"/>
    </row>
    <row r="10" spans="1:10" s="204" customFormat="1" x14ac:dyDescent="0.2">
      <c r="A10" s="207"/>
    </row>
    <row r="11" spans="1:10" s="204" customFormat="1" ht="12.75" customHeight="1" x14ac:dyDescent="0.2">
      <c r="A11" s="501" t="s">
        <v>126</v>
      </c>
      <c r="B11" s="501"/>
      <c r="C11" s="501"/>
      <c r="D11" s="501"/>
      <c r="E11" s="501"/>
      <c r="F11" s="501"/>
      <c r="G11" s="501"/>
      <c r="H11" s="501"/>
    </row>
    <row r="12" spans="1:10" s="204" customFormat="1" ht="13.5" thickBot="1" x14ac:dyDescent="0.25">
      <c r="A12" s="207"/>
    </row>
    <row r="13" spans="1:10" s="204" customFormat="1" ht="51.75" customHeight="1" x14ac:dyDescent="0.2">
      <c r="A13" s="208" t="s">
        <v>37</v>
      </c>
      <c r="B13" s="209" t="s">
        <v>7</v>
      </c>
      <c r="C13" s="209" t="s">
        <v>9</v>
      </c>
      <c r="D13" s="209" t="s">
        <v>163</v>
      </c>
      <c r="E13" s="209" t="s">
        <v>10</v>
      </c>
      <c r="F13" s="210" t="s">
        <v>8</v>
      </c>
      <c r="G13" s="211" t="s">
        <v>12</v>
      </c>
      <c r="H13" s="212" t="s">
        <v>164</v>
      </c>
    </row>
    <row r="14" spans="1:10" s="204" customFormat="1" x14ac:dyDescent="0.2">
      <c r="A14" s="425"/>
      <c r="B14" s="424"/>
      <c r="C14" s="415"/>
      <c r="D14" s="415"/>
      <c r="E14" s="327">
        <v>52</v>
      </c>
      <c r="F14" s="216">
        <f>+C14*D14*E14</f>
        <v>0</v>
      </c>
      <c r="G14" s="216">
        <f>+F14*$H$6</f>
        <v>0</v>
      </c>
      <c r="H14" s="217">
        <f>SUM(F14+G14)</f>
        <v>0</v>
      </c>
      <c r="I14" s="218"/>
    </row>
    <row r="15" spans="1:10" s="204" customFormat="1" x14ac:dyDescent="0.2">
      <c r="A15" s="425"/>
      <c r="B15" s="424"/>
      <c r="C15" s="415"/>
      <c r="D15" s="415"/>
      <c r="E15" s="327">
        <v>52</v>
      </c>
      <c r="F15" s="216">
        <f t="shared" ref="F15:F65" si="0">+C15*D15*E15</f>
        <v>0</v>
      </c>
      <c r="G15" s="216">
        <f t="shared" ref="G15:G65" si="1">+F15*$H$6</f>
        <v>0</v>
      </c>
      <c r="H15" s="217">
        <f t="shared" ref="H15:H65" si="2">SUM(F15+G15)</f>
        <v>0</v>
      </c>
      <c r="I15" s="218"/>
    </row>
    <row r="16" spans="1:10" s="204" customFormat="1" ht="12.75" customHeight="1" x14ac:dyDescent="0.2">
      <c r="A16" s="425"/>
      <c r="B16" s="424"/>
      <c r="C16" s="415"/>
      <c r="D16" s="415"/>
      <c r="E16" s="327">
        <v>52</v>
      </c>
      <c r="F16" s="216">
        <f t="shared" si="0"/>
        <v>0</v>
      </c>
      <c r="G16" s="216">
        <f t="shared" si="1"/>
        <v>0</v>
      </c>
      <c r="H16" s="217">
        <f t="shared" si="2"/>
        <v>0</v>
      </c>
      <c r="I16" s="218"/>
    </row>
    <row r="17" spans="1:9" s="204" customFormat="1" ht="12.75" customHeight="1" x14ac:dyDescent="0.2">
      <c r="A17" s="425"/>
      <c r="B17" s="424"/>
      <c r="C17" s="415"/>
      <c r="D17" s="415"/>
      <c r="E17" s="327">
        <v>52</v>
      </c>
      <c r="F17" s="216">
        <f t="shared" ref="F17" si="3">+C17*D17*E17</f>
        <v>0</v>
      </c>
      <c r="G17" s="216">
        <f t="shared" ref="G17" si="4">+F17*$H$6</f>
        <v>0</v>
      </c>
      <c r="H17" s="217">
        <f t="shared" ref="H17" si="5">SUM(F17+G17)</f>
        <v>0</v>
      </c>
      <c r="I17" s="218"/>
    </row>
    <row r="18" spans="1:9" s="204" customFormat="1" x14ac:dyDescent="0.2">
      <c r="A18" s="425"/>
      <c r="B18" s="424"/>
      <c r="C18" s="415"/>
      <c r="D18" s="415"/>
      <c r="E18" s="327">
        <v>52</v>
      </c>
      <c r="F18" s="216">
        <f t="shared" si="0"/>
        <v>0</v>
      </c>
      <c r="G18" s="216">
        <f t="shared" si="1"/>
        <v>0</v>
      </c>
      <c r="H18" s="217">
        <f t="shared" si="2"/>
        <v>0</v>
      </c>
      <c r="I18" s="218"/>
    </row>
    <row r="19" spans="1:9" s="204" customFormat="1" ht="12.75" customHeight="1" x14ac:dyDescent="0.2">
      <c r="A19" s="326"/>
      <c r="B19" s="213"/>
      <c r="C19" s="214"/>
      <c r="D19" s="214"/>
      <c r="E19" s="327">
        <v>52</v>
      </c>
      <c r="F19" s="216">
        <f t="shared" si="0"/>
        <v>0</v>
      </c>
      <c r="G19" s="216">
        <f t="shared" si="1"/>
        <v>0</v>
      </c>
      <c r="H19" s="217">
        <f t="shared" si="2"/>
        <v>0</v>
      </c>
      <c r="I19" s="218"/>
    </row>
    <row r="20" spans="1:9" s="204" customFormat="1" x14ac:dyDescent="0.2">
      <c r="A20" s="326"/>
      <c r="B20" s="213"/>
      <c r="C20" s="214"/>
      <c r="D20" s="214"/>
      <c r="E20" s="327">
        <v>52</v>
      </c>
      <c r="F20" s="216">
        <f t="shared" si="0"/>
        <v>0</v>
      </c>
      <c r="G20" s="216">
        <f t="shared" si="1"/>
        <v>0</v>
      </c>
      <c r="H20" s="217">
        <f>SUM(F20+G20)</f>
        <v>0</v>
      </c>
      <c r="I20" s="218"/>
    </row>
    <row r="21" spans="1:9" s="204" customFormat="1" x14ac:dyDescent="0.2">
      <c r="A21" s="326"/>
      <c r="B21" s="213"/>
      <c r="C21" s="214"/>
      <c r="D21" s="214"/>
      <c r="E21" s="327">
        <v>52</v>
      </c>
      <c r="F21" s="216">
        <f t="shared" si="0"/>
        <v>0</v>
      </c>
      <c r="G21" s="216">
        <f t="shared" si="1"/>
        <v>0</v>
      </c>
      <c r="H21" s="217">
        <f>SUM(F21+G21)</f>
        <v>0</v>
      </c>
      <c r="I21" s="218"/>
    </row>
    <row r="22" spans="1:9" s="204" customFormat="1" x14ac:dyDescent="0.2">
      <c r="A22" s="326"/>
      <c r="B22" s="213"/>
      <c r="C22" s="214"/>
      <c r="D22" s="214"/>
      <c r="E22" s="327">
        <v>52</v>
      </c>
      <c r="F22" s="216">
        <f t="shared" si="0"/>
        <v>0</v>
      </c>
      <c r="G22" s="216">
        <f t="shared" si="1"/>
        <v>0</v>
      </c>
      <c r="H22" s="217">
        <f>SUM(F22+G22)</f>
        <v>0</v>
      </c>
      <c r="I22" s="218"/>
    </row>
    <row r="23" spans="1:9" s="204" customFormat="1" x14ac:dyDescent="0.2">
      <c r="A23" s="326"/>
      <c r="B23" s="213"/>
      <c r="C23" s="214"/>
      <c r="D23" s="214"/>
      <c r="E23" s="327">
        <v>52</v>
      </c>
      <c r="F23" s="216">
        <f t="shared" si="0"/>
        <v>0</v>
      </c>
      <c r="G23" s="216">
        <f t="shared" si="1"/>
        <v>0</v>
      </c>
      <c r="H23" s="217">
        <f t="shared" si="2"/>
        <v>0</v>
      </c>
      <c r="I23" s="218"/>
    </row>
    <row r="24" spans="1:9" s="204" customFormat="1" x14ac:dyDescent="0.2">
      <c r="A24" s="326"/>
      <c r="B24" s="213"/>
      <c r="C24" s="214"/>
      <c r="D24" s="214"/>
      <c r="E24" s="327">
        <v>52</v>
      </c>
      <c r="F24" s="216">
        <f t="shared" si="0"/>
        <v>0</v>
      </c>
      <c r="G24" s="216">
        <f t="shared" si="1"/>
        <v>0</v>
      </c>
      <c r="H24" s="217">
        <f t="shared" si="2"/>
        <v>0</v>
      </c>
      <c r="I24" s="218"/>
    </row>
    <row r="25" spans="1:9" s="204" customFormat="1" x14ac:dyDescent="0.2">
      <c r="A25" s="326"/>
      <c r="B25" s="213"/>
      <c r="C25" s="214"/>
      <c r="D25" s="214"/>
      <c r="E25" s="327">
        <v>52</v>
      </c>
      <c r="F25" s="216">
        <f t="shared" si="0"/>
        <v>0</v>
      </c>
      <c r="G25" s="216">
        <f t="shared" si="1"/>
        <v>0</v>
      </c>
      <c r="H25" s="217">
        <f t="shared" si="2"/>
        <v>0</v>
      </c>
      <c r="I25" s="218"/>
    </row>
    <row r="26" spans="1:9" s="204" customFormat="1" x14ac:dyDescent="0.2">
      <c r="A26" s="326"/>
      <c r="B26" s="213"/>
      <c r="C26" s="214"/>
      <c r="D26" s="214"/>
      <c r="E26" s="327">
        <v>52</v>
      </c>
      <c r="F26" s="216">
        <f t="shared" si="0"/>
        <v>0</v>
      </c>
      <c r="G26" s="216">
        <f t="shared" si="1"/>
        <v>0</v>
      </c>
      <c r="H26" s="217">
        <f t="shared" si="2"/>
        <v>0</v>
      </c>
      <c r="I26" s="218"/>
    </row>
    <row r="27" spans="1:9" s="204" customFormat="1" x14ac:dyDescent="0.2">
      <c r="A27" s="326"/>
      <c r="B27" s="213"/>
      <c r="C27" s="214"/>
      <c r="D27" s="214"/>
      <c r="E27" s="327">
        <v>52</v>
      </c>
      <c r="F27" s="216">
        <f t="shared" si="0"/>
        <v>0</v>
      </c>
      <c r="G27" s="216">
        <f t="shared" si="1"/>
        <v>0</v>
      </c>
      <c r="H27" s="217">
        <f t="shared" si="2"/>
        <v>0</v>
      </c>
      <c r="I27" s="218"/>
    </row>
    <row r="28" spans="1:9" s="204" customFormat="1" x14ac:dyDescent="0.2">
      <c r="A28" s="326"/>
      <c r="B28" s="213"/>
      <c r="C28" s="214"/>
      <c r="D28" s="214"/>
      <c r="E28" s="327">
        <v>52</v>
      </c>
      <c r="F28" s="216">
        <f t="shared" si="0"/>
        <v>0</v>
      </c>
      <c r="G28" s="216">
        <f t="shared" si="1"/>
        <v>0</v>
      </c>
      <c r="H28" s="217">
        <f t="shared" si="2"/>
        <v>0</v>
      </c>
      <c r="I28" s="218"/>
    </row>
    <row r="29" spans="1:9" s="204" customFormat="1" x14ac:dyDescent="0.2">
      <c r="A29" s="326"/>
      <c r="B29" s="213"/>
      <c r="C29" s="214"/>
      <c r="D29" s="214"/>
      <c r="E29" s="327">
        <v>52</v>
      </c>
      <c r="F29" s="216">
        <f t="shared" si="0"/>
        <v>0</v>
      </c>
      <c r="G29" s="216">
        <f t="shared" si="1"/>
        <v>0</v>
      </c>
      <c r="H29" s="217">
        <f t="shared" si="2"/>
        <v>0</v>
      </c>
      <c r="I29" s="218"/>
    </row>
    <row r="30" spans="1:9" s="204" customFormat="1" x14ac:dyDescent="0.2">
      <c r="A30" s="326"/>
      <c r="B30" s="213"/>
      <c r="C30" s="214"/>
      <c r="D30" s="214"/>
      <c r="E30" s="327">
        <v>52</v>
      </c>
      <c r="F30" s="216">
        <f t="shared" ref="F30:F47" si="6">+C30*D30*E30</f>
        <v>0</v>
      </c>
      <c r="G30" s="216">
        <f t="shared" ref="G30:G47" si="7">+F30*$H$6</f>
        <v>0</v>
      </c>
      <c r="H30" s="217">
        <f t="shared" ref="H30:H47" si="8">SUM(F30+G30)</f>
        <v>0</v>
      </c>
      <c r="I30" s="218"/>
    </row>
    <row r="31" spans="1:9" s="204" customFormat="1" x14ac:dyDescent="0.2">
      <c r="A31" s="326"/>
      <c r="B31" s="213"/>
      <c r="C31" s="214"/>
      <c r="D31" s="214"/>
      <c r="E31" s="327">
        <v>52</v>
      </c>
      <c r="F31" s="216">
        <f t="shared" si="6"/>
        <v>0</v>
      </c>
      <c r="G31" s="216">
        <f t="shared" si="7"/>
        <v>0</v>
      </c>
      <c r="H31" s="217">
        <f t="shared" si="8"/>
        <v>0</v>
      </c>
      <c r="I31" s="218"/>
    </row>
    <row r="32" spans="1:9" s="204" customFormat="1" x14ac:dyDescent="0.2">
      <c r="A32" s="326"/>
      <c r="B32" s="213"/>
      <c r="C32" s="214"/>
      <c r="D32" s="214"/>
      <c r="E32" s="327">
        <v>52</v>
      </c>
      <c r="F32" s="216">
        <f t="shared" si="6"/>
        <v>0</v>
      </c>
      <c r="G32" s="216">
        <f t="shared" si="7"/>
        <v>0</v>
      </c>
      <c r="H32" s="217">
        <f t="shared" si="8"/>
        <v>0</v>
      </c>
      <c r="I32" s="218"/>
    </row>
    <row r="33" spans="1:9" s="204" customFormat="1" x14ac:dyDescent="0.2">
      <c r="A33" s="326"/>
      <c r="B33" s="213"/>
      <c r="C33" s="214"/>
      <c r="D33" s="214"/>
      <c r="E33" s="327">
        <v>52</v>
      </c>
      <c r="F33" s="216">
        <f t="shared" si="6"/>
        <v>0</v>
      </c>
      <c r="G33" s="216">
        <f t="shared" si="7"/>
        <v>0</v>
      </c>
      <c r="H33" s="217">
        <f t="shared" si="8"/>
        <v>0</v>
      </c>
      <c r="I33" s="218"/>
    </row>
    <row r="34" spans="1:9" s="204" customFormat="1" x14ac:dyDescent="0.2">
      <c r="A34" s="326"/>
      <c r="B34" s="213"/>
      <c r="C34" s="214"/>
      <c r="D34" s="214"/>
      <c r="E34" s="327">
        <v>52</v>
      </c>
      <c r="F34" s="216">
        <f t="shared" si="6"/>
        <v>0</v>
      </c>
      <c r="G34" s="216">
        <f t="shared" si="7"/>
        <v>0</v>
      </c>
      <c r="H34" s="217">
        <f t="shared" si="8"/>
        <v>0</v>
      </c>
      <c r="I34" s="218"/>
    </row>
    <row r="35" spans="1:9" s="204" customFormat="1" x14ac:dyDescent="0.2">
      <c r="A35" s="326"/>
      <c r="B35" s="213"/>
      <c r="C35" s="214"/>
      <c r="D35" s="214"/>
      <c r="E35" s="327">
        <v>52</v>
      </c>
      <c r="F35" s="216">
        <f t="shared" si="6"/>
        <v>0</v>
      </c>
      <c r="G35" s="216">
        <f t="shared" si="7"/>
        <v>0</v>
      </c>
      <c r="H35" s="217">
        <f t="shared" si="8"/>
        <v>0</v>
      </c>
      <c r="I35" s="218"/>
    </row>
    <row r="36" spans="1:9" s="204" customFormat="1" x14ac:dyDescent="0.2">
      <c r="A36" s="326"/>
      <c r="B36" s="213"/>
      <c r="C36" s="214"/>
      <c r="D36" s="214"/>
      <c r="E36" s="327">
        <v>52</v>
      </c>
      <c r="F36" s="216">
        <f t="shared" si="6"/>
        <v>0</v>
      </c>
      <c r="G36" s="216">
        <f t="shared" si="7"/>
        <v>0</v>
      </c>
      <c r="H36" s="217">
        <f t="shared" si="8"/>
        <v>0</v>
      </c>
      <c r="I36" s="218"/>
    </row>
    <row r="37" spans="1:9" s="204" customFormat="1" x14ac:dyDescent="0.2">
      <c r="A37" s="326"/>
      <c r="B37" s="213"/>
      <c r="C37" s="214"/>
      <c r="D37" s="214"/>
      <c r="E37" s="327">
        <v>52</v>
      </c>
      <c r="F37" s="216">
        <f t="shared" si="6"/>
        <v>0</v>
      </c>
      <c r="G37" s="216">
        <f t="shared" si="7"/>
        <v>0</v>
      </c>
      <c r="H37" s="217">
        <f t="shared" si="8"/>
        <v>0</v>
      </c>
      <c r="I37" s="218"/>
    </row>
    <row r="38" spans="1:9" s="204" customFormat="1" x14ac:dyDescent="0.2">
      <c r="A38" s="326"/>
      <c r="B38" s="213"/>
      <c r="C38" s="214"/>
      <c r="D38" s="214"/>
      <c r="E38" s="327">
        <v>52</v>
      </c>
      <c r="F38" s="216">
        <f t="shared" si="6"/>
        <v>0</v>
      </c>
      <c r="G38" s="216">
        <f t="shared" si="7"/>
        <v>0</v>
      </c>
      <c r="H38" s="217">
        <f t="shared" si="8"/>
        <v>0</v>
      </c>
      <c r="I38" s="218"/>
    </row>
    <row r="39" spans="1:9" s="204" customFormat="1" x14ac:dyDescent="0.2">
      <c r="A39" s="326"/>
      <c r="B39" s="213"/>
      <c r="C39" s="214"/>
      <c r="D39" s="214"/>
      <c r="E39" s="327">
        <v>52</v>
      </c>
      <c r="F39" s="216">
        <f t="shared" si="6"/>
        <v>0</v>
      </c>
      <c r="G39" s="216">
        <f t="shared" si="7"/>
        <v>0</v>
      </c>
      <c r="H39" s="217">
        <f t="shared" si="8"/>
        <v>0</v>
      </c>
      <c r="I39" s="218"/>
    </row>
    <row r="40" spans="1:9" s="204" customFormat="1" x14ac:dyDescent="0.2">
      <c r="A40" s="326"/>
      <c r="B40" s="213"/>
      <c r="C40" s="214"/>
      <c r="D40" s="214"/>
      <c r="E40" s="327">
        <v>52</v>
      </c>
      <c r="F40" s="216">
        <f t="shared" si="6"/>
        <v>0</v>
      </c>
      <c r="G40" s="216">
        <f t="shared" si="7"/>
        <v>0</v>
      </c>
      <c r="H40" s="217">
        <f t="shared" si="8"/>
        <v>0</v>
      </c>
      <c r="I40" s="218"/>
    </row>
    <row r="41" spans="1:9" s="204" customFormat="1" x14ac:dyDescent="0.2">
      <c r="A41" s="326"/>
      <c r="B41" s="213"/>
      <c r="C41" s="214"/>
      <c r="D41" s="214"/>
      <c r="E41" s="327">
        <v>52</v>
      </c>
      <c r="F41" s="216">
        <f t="shared" si="6"/>
        <v>0</v>
      </c>
      <c r="G41" s="216">
        <f t="shared" si="7"/>
        <v>0</v>
      </c>
      <c r="H41" s="217">
        <f t="shared" si="8"/>
        <v>0</v>
      </c>
      <c r="I41" s="218"/>
    </row>
    <row r="42" spans="1:9" s="204" customFormat="1" x14ac:dyDescent="0.2">
      <c r="A42" s="326"/>
      <c r="B42" s="213"/>
      <c r="C42" s="214"/>
      <c r="D42" s="214"/>
      <c r="E42" s="327">
        <v>52</v>
      </c>
      <c r="F42" s="216">
        <f t="shared" si="6"/>
        <v>0</v>
      </c>
      <c r="G42" s="216">
        <f t="shared" si="7"/>
        <v>0</v>
      </c>
      <c r="H42" s="217">
        <f t="shared" si="8"/>
        <v>0</v>
      </c>
      <c r="I42" s="218"/>
    </row>
    <row r="43" spans="1:9" s="204" customFormat="1" x14ac:dyDescent="0.2">
      <c r="A43" s="326"/>
      <c r="B43" s="213"/>
      <c r="C43" s="214"/>
      <c r="D43" s="214"/>
      <c r="E43" s="327">
        <v>52</v>
      </c>
      <c r="F43" s="216">
        <f t="shared" si="6"/>
        <v>0</v>
      </c>
      <c r="G43" s="216">
        <f t="shared" si="7"/>
        <v>0</v>
      </c>
      <c r="H43" s="217">
        <f t="shared" si="8"/>
        <v>0</v>
      </c>
      <c r="I43" s="218"/>
    </row>
    <row r="44" spans="1:9" s="204" customFormat="1" x14ac:dyDescent="0.2">
      <c r="A44" s="326"/>
      <c r="B44" s="213"/>
      <c r="C44" s="214"/>
      <c r="D44" s="214"/>
      <c r="E44" s="327">
        <v>52</v>
      </c>
      <c r="F44" s="216">
        <f t="shared" si="6"/>
        <v>0</v>
      </c>
      <c r="G44" s="216">
        <f t="shared" si="7"/>
        <v>0</v>
      </c>
      <c r="H44" s="217">
        <f t="shared" si="8"/>
        <v>0</v>
      </c>
      <c r="I44" s="218"/>
    </row>
    <row r="45" spans="1:9" s="204" customFormat="1" x14ac:dyDescent="0.2">
      <c r="A45" s="326"/>
      <c r="B45" s="213"/>
      <c r="C45" s="214"/>
      <c r="D45" s="214"/>
      <c r="E45" s="327">
        <v>52</v>
      </c>
      <c r="F45" s="216">
        <f t="shared" si="6"/>
        <v>0</v>
      </c>
      <c r="G45" s="216">
        <f t="shared" si="7"/>
        <v>0</v>
      </c>
      <c r="H45" s="217">
        <f t="shared" si="8"/>
        <v>0</v>
      </c>
      <c r="I45" s="218"/>
    </row>
    <row r="46" spans="1:9" s="204" customFormat="1" x14ac:dyDescent="0.2">
      <c r="A46" s="326"/>
      <c r="B46" s="213"/>
      <c r="C46" s="214"/>
      <c r="D46" s="214"/>
      <c r="E46" s="327">
        <v>52</v>
      </c>
      <c r="F46" s="216">
        <f t="shared" si="6"/>
        <v>0</v>
      </c>
      <c r="G46" s="216">
        <f t="shared" si="7"/>
        <v>0</v>
      </c>
      <c r="H46" s="217">
        <f t="shared" si="8"/>
        <v>0</v>
      </c>
      <c r="I46" s="218"/>
    </row>
    <row r="47" spans="1:9" s="204" customFormat="1" x14ac:dyDescent="0.2">
      <c r="A47" s="326"/>
      <c r="B47" s="213"/>
      <c r="C47" s="214"/>
      <c r="D47" s="214"/>
      <c r="E47" s="327">
        <v>52</v>
      </c>
      <c r="F47" s="216">
        <f t="shared" si="6"/>
        <v>0</v>
      </c>
      <c r="G47" s="216">
        <f t="shared" si="7"/>
        <v>0</v>
      </c>
      <c r="H47" s="217">
        <f t="shared" si="8"/>
        <v>0</v>
      </c>
      <c r="I47" s="218"/>
    </row>
    <row r="48" spans="1:9" s="204" customFormat="1" x14ac:dyDescent="0.2">
      <c r="A48" s="326"/>
      <c r="B48" s="213"/>
      <c r="C48" s="214"/>
      <c r="D48" s="214"/>
      <c r="E48" s="327">
        <v>52</v>
      </c>
      <c r="F48" s="216">
        <f t="shared" si="0"/>
        <v>0</v>
      </c>
      <c r="G48" s="216">
        <f t="shared" si="1"/>
        <v>0</v>
      </c>
      <c r="H48" s="217">
        <f t="shared" si="2"/>
        <v>0</v>
      </c>
      <c r="I48" s="218"/>
    </row>
    <row r="49" spans="1:9" s="204" customFormat="1" x14ac:dyDescent="0.2">
      <c r="A49" s="326"/>
      <c r="B49" s="213"/>
      <c r="C49" s="214"/>
      <c r="D49" s="214"/>
      <c r="E49" s="327">
        <v>52</v>
      </c>
      <c r="F49" s="216">
        <f t="shared" si="0"/>
        <v>0</v>
      </c>
      <c r="G49" s="216">
        <f t="shared" si="1"/>
        <v>0</v>
      </c>
      <c r="H49" s="217">
        <f t="shared" si="2"/>
        <v>0</v>
      </c>
      <c r="I49" s="218"/>
    </row>
    <row r="50" spans="1:9" s="204" customFormat="1" x14ac:dyDescent="0.2">
      <c r="A50" s="326"/>
      <c r="B50" s="213"/>
      <c r="C50" s="214"/>
      <c r="D50" s="214"/>
      <c r="E50" s="327">
        <v>52</v>
      </c>
      <c r="F50" s="216">
        <f t="shared" si="0"/>
        <v>0</v>
      </c>
      <c r="G50" s="216">
        <f t="shared" si="1"/>
        <v>0</v>
      </c>
      <c r="H50" s="217">
        <f t="shared" si="2"/>
        <v>0</v>
      </c>
      <c r="I50" s="218"/>
    </row>
    <row r="51" spans="1:9" s="204" customFormat="1" x14ac:dyDescent="0.2">
      <c r="A51" s="326"/>
      <c r="B51" s="213"/>
      <c r="C51" s="214"/>
      <c r="D51" s="214"/>
      <c r="E51" s="327">
        <v>52</v>
      </c>
      <c r="F51" s="216">
        <f t="shared" si="0"/>
        <v>0</v>
      </c>
      <c r="G51" s="216">
        <f t="shared" si="1"/>
        <v>0</v>
      </c>
      <c r="H51" s="217">
        <f t="shared" si="2"/>
        <v>0</v>
      </c>
      <c r="I51" s="218"/>
    </row>
    <row r="52" spans="1:9" s="204" customFormat="1" x14ac:dyDescent="0.2">
      <c r="A52" s="326"/>
      <c r="B52" s="213"/>
      <c r="C52" s="214"/>
      <c r="D52" s="214"/>
      <c r="E52" s="327">
        <v>52</v>
      </c>
      <c r="F52" s="216">
        <f t="shared" si="0"/>
        <v>0</v>
      </c>
      <c r="G52" s="216">
        <f t="shared" si="1"/>
        <v>0</v>
      </c>
      <c r="H52" s="217">
        <f t="shared" si="2"/>
        <v>0</v>
      </c>
      <c r="I52" s="218"/>
    </row>
    <row r="53" spans="1:9" s="204" customFormat="1" x14ac:dyDescent="0.2">
      <c r="A53" s="326"/>
      <c r="B53" s="213"/>
      <c r="C53" s="214"/>
      <c r="D53" s="214"/>
      <c r="E53" s="327">
        <v>52</v>
      </c>
      <c r="F53" s="216">
        <f t="shared" si="0"/>
        <v>0</v>
      </c>
      <c r="G53" s="216">
        <f t="shared" si="1"/>
        <v>0</v>
      </c>
      <c r="H53" s="217">
        <f t="shared" si="2"/>
        <v>0</v>
      </c>
      <c r="I53" s="218"/>
    </row>
    <row r="54" spans="1:9" s="204" customFormat="1" x14ac:dyDescent="0.2">
      <c r="A54" s="326"/>
      <c r="B54" s="213"/>
      <c r="C54" s="214"/>
      <c r="D54" s="214"/>
      <c r="E54" s="327">
        <v>52</v>
      </c>
      <c r="F54" s="216">
        <f t="shared" si="0"/>
        <v>0</v>
      </c>
      <c r="G54" s="216">
        <f t="shared" si="1"/>
        <v>0</v>
      </c>
      <c r="H54" s="217">
        <f t="shared" si="2"/>
        <v>0</v>
      </c>
      <c r="I54" s="218"/>
    </row>
    <row r="55" spans="1:9" s="204" customFormat="1" x14ac:dyDescent="0.2">
      <c r="A55" s="326"/>
      <c r="B55" s="213"/>
      <c r="C55" s="214"/>
      <c r="D55" s="214"/>
      <c r="E55" s="327">
        <v>52</v>
      </c>
      <c r="F55" s="216">
        <f t="shared" si="0"/>
        <v>0</v>
      </c>
      <c r="G55" s="216">
        <f t="shared" si="1"/>
        <v>0</v>
      </c>
      <c r="H55" s="217">
        <f t="shared" si="2"/>
        <v>0</v>
      </c>
      <c r="I55" s="218"/>
    </row>
    <row r="56" spans="1:9" s="204" customFormat="1" x14ac:dyDescent="0.2">
      <c r="A56" s="326"/>
      <c r="B56" s="213"/>
      <c r="C56" s="214"/>
      <c r="D56" s="214"/>
      <c r="E56" s="327">
        <v>52</v>
      </c>
      <c r="F56" s="216">
        <f t="shared" si="0"/>
        <v>0</v>
      </c>
      <c r="G56" s="216">
        <f t="shared" si="1"/>
        <v>0</v>
      </c>
      <c r="H56" s="217">
        <f t="shared" si="2"/>
        <v>0</v>
      </c>
      <c r="I56" s="218"/>
    </row>
    <row r="57" spans="1:9" s="204" customFormat="1" x14ac:dyDescent="0.2">
      <c r="A57" s="326"/>
      <c r="B57" s="213"/>
      <c r="C57" s="214"/>
      <c r="D57" s="214"/>
      <c r="E57" s="327">
        <v>52</v>
      </c>
      <c r="F57" s="216">
        <f t="shared" si="0"/>
        <v>0</v>
      </c>
      <c r="G57" s="216">
        <f t="shared" si="1"/>
        <v>0</v>
      </c>
      <c r="H57" s="217">
        <f t="shared" si="2"/>
        <v>0</v>
      </c>
      <c r="I57" s="218"/>
    </row>
    <row r="58" spans="1:9" s="204" customFormat="1" x14ac:dyDescent="0.2">
      <c r="A58" s="326"/>
      <c r="B58" s="213"/>
      <c r="C58" s="214"/>
      <c r="D58" s="214"/>
      <c r="E58" s="327">
        <v>52</v>
      </c>
      <c r="F58" s="216">
        <f t="shared" si="0"/>
        <v>0</v>
      </c>
      <c r="G58" s="216">
        <f t="shared" si="1"/>
        <v>0</v>
      </c>
      <c r="H58" s="217">
        <f t="shared" si="2"/>
        <v>0</v>
      </c>
      <c r="I58" s="218"/>
    </row>
    <row r="59" spans="1:9" s="204" customFormat="1" x14ac:dyDescent="0.2">
      <c r="A59" s="326"/>
      <c r="B59" s="213"/>
      <c r="C59" s="214"/>
      <c r="D59" s="214"/>
      <c r="E59" s="327">
        <v>52</v>
      </c>
      <c r="F59" s="216">
        <f t="shared" si="0"/>
        <v>0</v>
      </c>
      <c r="G59" s="216">
        <f t="shared" si="1"/>
        <v>0</v>
      </c>
      <c r="H59" s="217">
        <f t="shared" si="2"/>
        <v>0</v>
      </c>
      <c r="I59" s="218"/>
    </row>
    <row r="60" spans="1:9" s="204" customFormat="1" x14ac:dyDescent="0.2">
      <c r="A60" s="326"/>
      <c r="B60" s="213"/>
      <c r="C60" s="214"/>
      <c r="D60" s="214"/>
      <c r="E60" s="327">
        <v>52</v>
      </c>
      <c r="F60" s="216">
        <f t="shared" si="0"/>
        <v>0</v>
      </c>
      <c r="G60" s="216">
        <f t="shared" si="1"/>
        <v>0</v>
      </c>
      <c r="H60" s="217">
        <f t="shared" si="2"/>
        <v>0</v>
      </c>
      <c r="I60" s="218"/>
    </row>
    <row r="61" spans="1:9" s="204" customFormat="1" x14ac:dyDescent="0.2">
      <c r="A61" s="326"/>
      <c r="B61" s="213"/>
      <c r="C61" s="214"/>
      <c r="D61" s="214"/>
      <c r="E61" s="327">
        <v>52</v>
      </c>
      <c r="F61" s="216">
        <f t="shared" si="0"/>
        <v>0</v>
      </c>
      <c r="G61" s="216">
        <f t="shared" si="1"/>
        <v>0</v>
      </c>
      <c r="H61" s="217">
        <f t="shared" si="2"/>
        <v>0</v>
      </c>
      <c r="I61" s="218"/>
    </row>
    <row r="62" spans="1:9" s="204" customFormat="1" x14ac:dyDescent="0.2">
      <c r="A62" s="326"/>
      <c r="B62" s="213"/>
      <c r="C62" s="214"/>
      <c r="D62" s="214"/>
      <c r="E62" s="327">
        <v>52</v>
      </c>
      <c r="F62" s="216">
        <f t="shared" si="0"/>
        <v>0</v>
      </c>
      <c r="G62" s="216">
        <f t="shared" si="1"/>
        <v>0</v>
      </c>
      <c r="H62" s="217">
        <f t="shared" si="2"/>
        <v>0</v>
      </c>
      <c r="I62" s="218"/>
    </row>
    <row r="63" spans="1:9" s="204" customFormat="1" x14ac:dyDescent="0.2">
      <c r="A63" s="326"/>
      <c r="B63" s="213"/>
      <c r="C63" s="214"/>
      <c r="D63" s="214"/>
      <c r="E63" s="327">
        <v>52</v>
      </c>
      <c r="F63" s="216">
        <f t="shared" si="0"/>
        <v>0</v>
      </c>
      <c r="G63" s="216">
        <f t="shared" si="1"/>
        <v>0</v>
      </c>
      <c r="H63" s="217">
        <f t="shared" si="2"/>
        <v>0</v>
      </c>
      <c r="I63" s="218"/>
    </row>
    <row r="64" spans="1:9" s="204" customFormat="1" x14ac:dyDescent="0.2">
      <c r="A64" s="326"/>
      <c r="B64" s="213"/>
      <c r="C64" s="214"/>
      <c r="D64" s="214"/>
      <c r="E64" s="327">
        <v>52</v>
      </c>
      <c r="F64" s="216">
        <f t="shared" si="0"/>
        <v>0</v>
      </c>
      <c r="G64" s="216">
        <f t="shared" si="1"/>
        <v>0</v>
      </c>
      <c r="H64" s="217">
        <f t="shared" si="2"/>
        <v>0</v>
      </c>
      <c r="I64" s="218"/>
    </row>
    <row r="65" spans="1:9" s="204" customFormat="1" ht="13.5" thickBot="1" x14ac:dyDescent="0.25">
      <c r="A65" s="326"/>
      <c r="B65" s="213"/>
      <c r="C65" s="214"/>
      <c r="D65" s="214"/>
      <c r="E65" s="327">
        <v>52</v>
      </c>
      <c r="F65" s="216">
        <f t="shared" si="0"/>
        <v>0</v>
      </c>
      <c r="G65" s="216">
        <f t="shared" si="1"/>
        <v>0</v>
      </c>
      <c r="H65" s="217">
        <f t="shared" si="2"/>
        <v>0</v>
      </c>
      <c r="I65" s="218"/>
    </row>
    <row r="66" spans="1:9" s="204" customFormat="1" x14ac:dyDescent="0.2">
      <c r="A66" s="502" t="s">
        <v>165</v>
      </c>
      <c r="B66" s="503"/>
      <c r="C66" s="503"/>
      <c r="D66" s="503"/>
      <c r="E66" s="503"/>
      <c r="F66" s="503"/>
      <c r="G66" s="503"/>
      <c r="H66" s="504"/>
      <c r="I66" s="218"/>
    </row>
    <row r="67" spans="1:9" s="204" customFormat="1" x14ac:dyDescent="0.2">
      <c r="A67" s="304"/>
      <c r="B67" s="419"/>
      <c r="C67" s="415"/>
      <c r="D67" s="415"/>
      <c r="E67" s="6"/>
      <c r="F67" s="216">
        <f>+C67*D67*E67</f>
        <v>0</v>
      </c>
      <c r="G67" s="216">
        <f t="shared" ref="G67:G83" si="9">+F67*$H$8</f>
        <v>0</v>
      </c>
      <c r="H67" s="217">
        <f t="shared" ref="H67:H83" si="10">SUM(F67+G67)</f>
        <v>0</v>
      </c>
      <c r="I67" s="218"/>
    </row>
    <row r="68" spans="1:9" s="204" customFormat="1" x14ac:dyDescent="0.2">
      <c r="A68" s="304"/>
      <c r="B68" s="419"/>
      <c r="C68" s="415"/>
      <c r="D68" s="415"/>
      <c r="E68" s="6"/>
      <c r="F68" s="216">
        <f t="shared" ref="F68:F77" si="11">+C68*D68*E68</f>
        <v>0</v>
      </c>
      <c r="G68" s="216">
        <f t="shared" ref="G68:G77" si="12">+F68*$H$8</f>
        <v>0</v>
      </c>
      <c r="H68" s="217">
        <f t="shared" ref="H68:H77" si="13">SUM(F68+G68)</f>
        <v>0</v>
      </c>
      <c r="I68" s="218"/>
    </row>
    <row r="69" spans="1:9" s="204" customFormat="1" x14ac:dyDescent="0.2">
      <c r="A69" s="304"/>
      <c r="B69" s="419"/>
      <c r="C69" s="415"/>
      <c r="D69" s="415"/>
      <c r="E69" s="6"/>
      <c r="F69" s="216">
        <f t="shared" si="11"/>
        <v>0</v>
      </c>
      <c r="G69" s="216">
        <f t="shared" si="12"/>
        <v>0</v>
      </c>
      <c r="H69" s="217">
        <f t="shared" si="13"/>
        <v>0</v>
      </c>
      <c r="I69" s="218"/>
    </row>
    <row r="70" spans="1:9" s="204" customFormat="1" x14ac:dyDescent="0.2">
      <c r="A70" s="304"/>
      <c r="B70" s="419"/>
      <c r="C70" s="415"/>
      <c r="D70" s="415"/>
      <c r="E70" s="6"/>
      <c r="F70" s="216">
        <f t="shared" si="11"/>
        <v>0</v>
      </c>
      <c r="G70" s="216">
        <f t="shared" si="12"/>
        <v>0</v>
      </c>
      <c r="H70" s="217">
        <f t="shared" si="13"/>
        <v>0</v>
      </c>
      <c r="I70" s="218"/>
    </row>
    <row r="71" spans="1:9" s="204" customFormat="1" x14ac:dyDescent="0.2">
      <c r="A71" s="304"/>
      <c r="B71" s="419"/>
      <c r="C71" s="415"/>
      <c r="D71" s="415"/>
      <c r="E71" s="6"/>
      <c r="F71" s="216">
        <f t="shared" si="11"/>
        <v>0</v>
      </c>
      <c r="G71" s="216">
        <f t="shared" si="12"/>
        <v>0</v>
      </c>
      <c r="H71" s="217">
        <f t="shared" si="13"/>
        <v>0</v>
      </c>
      <c r="I71" s="218"/>
    </row>
    <row r="72" spans="1:9" s="204" customFormat="1" x14ac:dyDescent="0.2">
      <c r="A72" s="304"/>
      <c r="B72" s="419"/>
      <c r="C72" s="415"/>
      <c r="D72" s="415"/>
      <c r="E72" s="6"/>
      <c r="F72" s="216">
        <f t="shared" si="11"/>
        <v>0</v>
      </c>
      <c r="G72" s="216">
        <f t="shared" si="12"/>
        <v>0</v>
      </c>
      <c r="H72" s="217">
        <f t="shared" si="13"/>
        <v>0</v>
      </c>
      <c r="I72" s="218"/>
    </row>
    <row r="73" spans="1:9" s="204" customFormat="1" x14ac:dyDescent="0.2">
      <c r="A73" s="304"/>
      <c r="B73" s="419"/>
      <c r="C73" s="415"/>
      <c r="D73" s="415"/>
      <c r="E73" s="6"/>
      <c r="F73" s="216">
        <f t="shared" si="11"/>
        <v>0</v>
      </c>
      <c r="G73" s="216">
        <f t="shared" si="12"/>
        <v>0</v>
      </c>
      <c r="H73" s="217">
        <f t="shared" si="13"/>
        <v>0</v>
      </c>
      <c r="I73" s="218"/>
    </row>
    <row r="74" spans="1:9" s="204" customFormat="1" x14ac:dyDescent="0.2">
      <c r="A74" s="304"/>
      <c r="B74" s="419"/>
      <c r="C74" s="415"/>
      <c r="D74" s="415"/>
      <c r="E74" s="6"/>
      <c r="F74" s="216">
        <f t="shared" si="11"/>
        <v>0</v>
      </c>
      <c r="G74" s="216">
        <f t="shared" si="12"/>
        <v>0</v>
      </c>
      <c r="H74" s="217">
        <f t="shared" si="13"/>
        <v>0</v>
      </c>
      <c r="I74" s="218"/>
    </row>
    <row r="75" spans="1:9" s="204" customFormat="1" x14ac:dyDescent="0.2">
      <c r="A75" s="304"/>
      <c r="B75" s="419"/>
      <c r="C75" s="415"/>
      <c r="D75" s="415"/>
      <c r="E75" s="6"/>
      <c r="F75" s="216">
        <f t="shared" si="11"/>
        <v>0</v>
      </c>
      <c r="G75" s="216">
        <f t="shared" si="12"/>
        <v>0</v>
      </c>
      <c r="H75" s="217">
        <f t="shared" si="13"/>
        <v>0</v>
      </c>
      <c r="I75" s="218"/>
    </row>
    <row r="76" spans="1:9" s="204" customFormat="1" x14ac:dyDescent="0.2">
      <c r="A76" s="304"/>
      <c r="B76" s="419"/>
      <c r="C76" s="415"/>
      <c r="D76" s="415"/>
      <c r="E76" s="6"/>
      <c r="F76" s="216">
        <f t="shared" si="11"/>
        <v>0</v>
      </c>
      <c r="G76" s="216">
        <f t="shared" si="12"/>
        <v>0</v>
      </c>
      <c r="H76" s="217">
        <f t="shared" si="13"/>
        <v>0</v>
      </c>
      <c r="I76" s="218"/>
    </row>
    <row r="77" spans="1:9" s="204" customFormat="1" x14ac:dyDescent="0.2">
      <c r="A77" s="304"/>
      <c r="B77" s="419"/>
      <c r="C77" s="415"/>
      <c r="D77" s="415"/>
      <c r="E77" s="6"/>
      <c r="F77" s="216">
        <f t="shared" si="11"/>
        <v>0</v>
      </c>
      <c r="G77" s="216">
        <f t="shared" si="12"/>
        <v>0</v>
      </c>
      <c r="H77" s="217">
        <f t="shared" si="13"/>
        <v>0</v>
      </c>
      <c r="I77" s="218"/>
    </row>
    <row r="78" spans="1:9" s="204" customFormat="1" x14ac:dyDescent="0.2">
      <c r="A78" s="304"/>
      <c r="B78" s="419"/>
      <c r="C78" s="415"/>
      <c r="D78" s="415"/>
      <c r="E78" s="6"/>
      <c r="F78" s="216">
        <f t="shared" ref="F78:F83" si="14">+C78*D78*E78</f>
        <v>0</v>
      </c>
      <c r="G78" s="216">
        <f t="shared" si="9"/>
        <v>0</v>
      </c>
      <c r="H78" s="217">
        <f t="shared" si="10"/>
        <v>0</v>
      </c>
      <c r="I78" s="218"/>
    </row>
    <row r="79" spans="1:9" s="204" customFormat="1" x14ac:dyDescent="0.2">
      <c r="A79" s="304"/>
      <c r="B79" s="213"/>
      <c r="C79" s="214"/>
      <c r="D79" s="214"/>
      <c r="E79" s="6"/>
      <c r="F79" s="216">
        <f t="shared" si="14"/>
        <v>0</v>
      </c>
      <c r="G79" s="216">
        <f t="shared" si="9"/>
        <v>0</v>
      </c>
      <c r="H79" s="217">
        <f t="shared" si="10"/>
        <v>0</v>
      </c>
      <c r="I79" s="218"/>
    </row>
    <row r="80" spans="1:9" s="204" customFormat="1" x14ac:dyDescent="0.2">
      <c r="A80" s="326"/>
      <c r="B80" s="213"/>
      <c r="C80" s="214"/>
      <c r="D80" s="214"/>
      <c r="E80" s="6"/>
      <c r="F80" s="216">
        <f t="shared" si="14"/>
        <v>0</v>
      </c>
      <c r="G80" s="216">
        <f t="shared" si="9"/>
        <v>0</v>
      </c>
      <c r="H80" s="217">
        <f t="shared" si="10"/>
        <v>0</v>
      </c>
      <c r="I80" s="218"/>
    </row>
    <row r="81" spans="1:9" s="204" customFormat="1" x14ac:dyDescent="0.2">
      <c r="A81" s="326"/>
      <c r="B81" s="213"/>
      <c r="C81" s="214"/>
      <c r="D81" s="214"/>
      <c r="E81" s="6"/>
      <c r="F81" s="216">
        <f t="shared" si="14"/>
        <v>0</v>
      </c>
      <c r="G81" s="216">
        <f t="shared" si="9"/>
        <v>0</v>
      </c>
      <c r="H81" s="217">
        <f t="shared" si="10"/>
        <v>0</v>
      </c>
      <c r="I81" s="218"/>
    </row>
    <row r="82" spans="1:9" s="204" customFormat="1" x14ac:dyDescent="0.2">
      <c r="A82" s="326"/>
      <c r="B82" s="213"/>
      <c r="C82" s="214"/>
      <c r="D82" s="214"/>
      <c r="E82" s="6"/>
      <c r="F82" s="216">
        <f t="shared" si="14"/>
        <v>0</v>
      </c>
      <c r="G82" s="216">
        <f t="shared" si="9"/>
        <v>0</v>
      </c>
      <c r="H82" s="217">
        <f t="shared" si="10"/>
        <v>0</v>
      </c>
      <c r="I82" s="218"/>
    </row>
    <row r="83" spans="1:9" s="204" customFormat="1" ht="13.5" thickBot="1" x14ac:dyDescent="0.25">
      <c r="A83" s="326"/>
      <c r="B83" s="213"/>
      <c r="C83" s="214"/>
      <c r="D83" s="214"/>
      <c r="E83" s="6"/>
      <c r="F83" s="216">
        <f t="shared" si="14"/>
        <v>0</v>
      </c>
      <c r="G83" s="216">
        <f t="shared" si="9"/>
        <v>0</v>
      </c>
      <c r="H83" s="217">
        <f t="shared" si="10"/>
        <v>0</v>
      </c>
      <c r="I83" s="218"/>
    </row>
    <row r="84" spans="1:9" s="204" customFormat="1" x14ac:dyDescent="0.2">
      <c r="A84" s="502" t="s">
        <v>196</v>
      </c>
      <c r="B84" s="503"/>
      <c r="C84" s="503"/>
      <c r="D84" s="503"/>
      <c r="E84" s="503"/>
      <c r="F84" s="503"/>
      <c r="G84" s="503"/>
      <c r="H84" s="504"/>
      <c r="I84" s="218"/>
    </row>
    <row r="85" spans="1:9" s="204" customFormat="1" x14ac:dyDescent="0.2">
      <c r="A85" s="326"/>
      <c r="B85" s="213"/>
      <c r="C85" s="214"/>
      <c r="D85" s="214"/>
      <c r="E85" s="6"/>
      <c r="F85" s="216">
        <f t="shared" ref="F85:F90" si="15">+C85*D85*E85</f>
        <v>0</v>
      </c>
      <c r="G85" s="328"/>
      <c r="H85" s="217">
        <f t="shared" ref="H85:H90" si="16">SUM(F85+G85)</f>
        <v>0</v>
      </c>
      <c r="I85" s="218"/>
    </row>
    <row r="86" spans="1:9" s="204" customFormat="1" x14ac:dyDescent="0.2">
      <c r="A86" s="326"/>
      <c r="B86" s="213"/>
      <c r="C86" s="214"/>
      <c r="D86" s="214"/>
      <c r="E86" s="6"/>
      <c r="F86" s="216">
        <f t="shared" si="15"/>
        <v>0</v>
      </c>
      <c r="G86" s="328"/>
      <c r="H86" s="217">
        <f t="shared" si="16"/>
        <v>0</v>
      </c>
      <c r="I86" s="218"/>
    </row>
    <row r="87" spans="1:9" s="204" customFormat="1" x14ac:dyDescent="0.2">
      <c r="A87" s="326"/>
      <c r="B87" s="213"/>
      <c r="C87" s="214"/>
      <c r="D87" s="214"/>
      <c r="E87" s="6"/>
      <c r="F87" s="216">
        <f t="shared" si="15"/>
        <v>0</v>
      </c>
      <c r="G87" s="328"/>
      <c r="H87" s="217">
        <f t="shared" si="16"/>
        <v>0</v>
      </c>
      <c r="I87" s="218"/>
    </row>
    <row r="88" spans="1:9" s="204" customFormat="1" x14ac:dyDescent="0.2">
      <c r="A88" s="326"/>
      <c r="B88" s="213"/>
      <c r="C88" s="214"/>
      <c r="D88" s="214"/>
      <c r="E88" s="6"/>
      <c r="F88" s="216">
        <f t="shared" si="15"/>
        <v>0</v>
      </c>
      <c r="G88" s="328"/>
      <c r="H88" s="217">
        <f t="shared" si="16"/>
        <v>0</v>
      </c>
      <c r="I88" s="218"/>
    </row>
    <row r="89" spans="1:9" s="204" customFormat="1" x14ac:dyDescent="0.2">
      <c r="A89" s="326"/>
      <c r="B89" s="213"/>
      <c r="C89" s="214"/>
      <c r="D89" s="214"/>
      <c r="E89" s="6"/>
      <c r="F89" s="216">
        <f t="shared" si="15"/>
        <v>0</v>
      </c>
      <c r="G89" s="328"/>
      <c r="H89" s="217">
        <f t="shared" si="16"/>
        <v>0</v>
      </c>
      <c r="I89" s="218"/>
    </row>
    <row r="90" spans="1:9" s="204" customFormat="1" ht="12.75" customHeight="1" x14ac:dyDescent="0.2">
      <c r="A90" s="326"/>
      <c r="B90" s="213"/>
      <c r="C90" s="214"/>
      <c r="D90" s="214"/>
      <c r="E90" s="6"/>
      <c r="F90" s="216">
        <f t="shared" si="15"/>
        <v>0</v>
      </c>
      <c r="G90" s="329"/>
      <c r="H90" s="217">
        <f t="shared" si="16"/>
        <v>0</v>
      </c>
      <c r="I90" s="218"/>
    </row>
    <row r="91" spans="1:9" s="204" customFormat="1" ht="12.75" customHeight="1" x14ac:dyDescent="0.2">
      <c r="A91" s="506" t="s">
        <v>197</v>
      </c>
      <c r="B91" s="506"/>
      <c r="C91" s="506"/>
      <c r="D91" s="506"/>
      <c r="E91" s="506"/>
      <c r="F91" s="506"/>
      <c r="G91" s="506"/>
      <c r="H91" s="507"/>
      <c r="I91" s="218"/>
    </row>
    <row r="92" spans="1:9" s="204" customFormat="1" ht="12.75" customHeight="1" x14ac:dyDescent="0.2">
      <c r="A92" s="326"/>
      <c r="B92" s="424"/>
      <c r="C92" s="415"/>
      <c r="D92" s="415"/>
      <c r="E92" s="6"/>
      <c r="F92" s="216">
        <f t="shared" ref="F92:F100" si="17">+C92*D92*E92</f>
        <v>0</v>
      </c>
      <c r="G92" s="328"/>
      <c r="H92" s="217">
        <f t="shared" ref="H92:H100" si="18">SUM(F92+G92)</f>
        <v>0</v>
      </c>
      <c r="I92" s="218"/>
    </row>
    <row r="93" spans="1:9" s="204" customFormat="1" ht="12.75" customHeight="1" x14ac:dyDescent="0.2">
      <c r="A93" s="326"/>
      <c r="B93" s="213"/>
      <c r="C93" s="214"/>
      <c r="D93" s="214"/>
      <c r="E93" s="6"/>
      <c r="F93" s="216">
        <f t="shared" si="17"/>
        <v>0</v>
      </c>
      <c r="G93" s="328"/>
      <c r="H93" s="217">
        <f t="shared" si="18"/>
        <v>0</v>
      </c>
      <c r="I93" s="218"/>
    </row>
    <row r="94" spans="1:9" s="204" customFormat="1" ht="12.75" customHeight="1" x14ac:dyDescent="0.2">
      <c r="A94" s="326"/>
      <c r="B94" s="213"/>
      <c r="C94" s="214"/>
      <c r="D94" s="214"/>
      <c r="E94" s="6"/>
      <c r="F94" s="216">
        <f t="shared" si="17"/>
        <v>0</v>
      </c>
      <c r="G94" s="328"/>
      <c r="H94" s="217">
        <f t="shared" si="18"/>
        <v>0</v>
      </c>
      <c r="I94" s="218"/>
    </row>
    <row r="95" spans="1:9" s="204" customFormat="1" ht="12.75" customHeight="1" x14ac:dyDescent="0.2">
      <c r="A95" s="326"/>
      <c r="B95" s="213"/>
      <c r="C95" s="214"/>
      <c r="D95" s="214"/>
      <c r="E95" s="6"/>
      <c r="F95" s="216">
        <f t="shared" si="17"/>
        <v>0</v>
      </c>
      <c r="G95" s="328"/>
      <c r="H95" s="217">
        <f t="shared" si="18"/>
        <v>0</v>
      </c>
      <c r="I95" s="218"/>
    </row>
    <row r="96" spans="1:9" s="204" customFormat="1" ht="12.75" customHeight="1" x14ac:dyDescent="0.2">
      <c r="A96" s="326"/>
      <c r="B96" s="213"/>
      <c r="C96" s="214"/>
      <c r="D96" s="214"/>
      <c r="E96" s="6"/>
      <c r="F96" s="216">
        <f t="shared" si="17"/>
        <v>0</v>
      </c>
      <c r="G96" s="328"/>
      <c r="H96" s="217">
        <f t="shared" si="18"/>
        <v>0</v>
      </c>
      <c r="I96" s="218"/>
    </row>
    <row r="97" spans="1:9" s="204" customFormat="1" ht="12.75" customHeight="1" x14ac:dyDescent="0.2">
      <c r="A97" s="326"/>
      <c r="B97" s="213"/>
      <c r="C97" s="214"/>
      <c r="D97" s="214"/>
      <c r="E97" s="6"/>
      <c r="F97" s="216">
        <f t="shared" si="17"/>
        <v>0</v>
      </c>
      <c r="G97" s="328"/>
      <c r="H97" s="217">
        <f t="shared" si="18"/>
        <v>0</v>
      </c>
      <c r="I97" s="218"/>
    </row>
    <row r="98" spans="1:9" s="204" customFormat="1" ht="12.75" customHeight="1" x14ac:dyDescent="0.2">
      <c r="A98" s="326"/>
      <c r="B98" s="213"/>
      <c r="C98" s="214"/>
      <c r="D98" s="214"/>
      <c r="E98" s="6"/>
      <c r="F98" s="216">
        <f t="shared" si="17"/>
        <v>0</v>
      </c>
      <c r="G98" s="328"/>
      <c r="H98" s="217">
        <f t="shared" si="18"/>
        <v>0</v>
      </c>
      <c r="I98" s="218"/>
    </row>
    <row r="99" spans="1:9" s="204" customFormat="1" ht="12.75" customHeight="1" x14ac:dyDescent="0.2">
      <c r="A99" s="326"/>
      <c r="B99" s="213"/>
      <c r="C99" s="214"/>
      <c r="D99" s="214"/>
      <c r="E99" s="6"/>
      <c r="F99" s="216">
        <f t="shared" si="17"/>
        <v>0</v>
      </c>
      <c r="G99" s="328"/>
      <c r="H99" s="217">
        <f t="shared" si="18"/>
        <v>0</v>
      </c>
      <c r="I99" s="218"/>
    </row>
    <row r="100" spans="1:9" s="204" customFormat="1" ht="12.75" customHeight="1" thickBot="1" x14ac:dyDescent="0.25">
      <c r="A100" s="326"/>
      <c r="B100" s="213"/>
      <c r="C100" s="214"/>
      <c r="D100" s="214"/>
      <c r="E100" s="6"/>
      <c r="F100" s="216">
        <f t="shared" si="17"/>
        <v>0</v>
      </c>
      <c r="G100" s="328"/>
      <c r="H100" s="217">
        <f t="shared" si="18"/>
        <v>0</v>
      </c>
      <c r="I100" s="218"/>
    </row>
    <row r="101" spans="1:9" s="204" customFormat="1" ht="13.5" thickBot="1" x14ac:dyDescent="0.25">
      <c r="A101" s="219"/>
      <c r="B101" s="220"/>
      <c r="C101" s="221"/>
      <c r="D101" s="221">
        <f>SUM(D14:D100)</f>
        <v>0</v>
      </c>
      <c r="E101" s="221"/>
      <c r="F101" s="222">
        <f>SUM(F14:F100)</f>
        <v>0</v>
      </c>
      <c r="G101" s="222">
        <f>SUM(G14:G100)</f>
        <v>0</v>
      </c>
      <c r="H101" s="222">
        <f>SUM(H14:H100)</f>
        <v>0</v>
      </c>
    </row>
    <row r="102" spans="1:9" s="204" customFormat="1" x14ac:dyDescent="0.2">
      <c r="A102" s="223"/>
      <c r="B102" s="224"/>
      <c r="C102" s="224"/>
      <c r="D102" s="322" t="s">
        <v>166</v>
      </c>
      <c r="E102" s="224"/>
      <c r="F102" s="224"/>
      <c r="G102" s="224"/>
      <c r="H102" s="224"/>
    </row>
    <row r="103" spans="1:9" ht="13.5" thickBot="1" x14ac:dyDescent="0.25">
      <c r="A103" s="225"/>
      <c r="B103" s="226"/>
      <c r="C103" s="226"/>
      <c r="D103" s="226"/>
      <c r="E103" s="226"/>
      <c r="F103" s="226"/>
      <c r="G103" s="226"/>
      <c r="H103" s="226"/>
    </row>
    <row r="104" spans="1:9" ht="18" customHeight="1" x14ac:dyDescent="0.2">
      <c r="C104" s="508" t="s">
        <v>0</v>
      </c>
      <c r="D104" s="509"/>
      <c r="E104" s="509"/>
      <c r="F104" s="510"/>
      <c r="G104" s="228">
        <f>'C-1 - Food Costs'!I19</f>
        <v>0</v>
      </c>
    </row>
    <row r="105" spans="1:9" ht="18" customHeight="1" x14ac:dyDescent="0.2">
      <c r="C105" s="511" t="s">
        <v>13</v>
      </c>
      <c r="D105" s="512"/>
      <c r="E105" s="512"/>
      <c r="F105" s="513"/>
      <c r="G105" s="229">
        <f>+F101</f>
        <v>0</v>
      </c>
    </row>
    <row r="106" spans="1:9" ht="18" customHeight="1" x14ac:dyDescent="0.2">
      <c r="C106" s="511" t="s">
        <v>14</v>
      </c>
      <c r="D106" s="512"/>
      <c r="E106" s="512"/>
      <c r="F106" s="513"/>
      <c r="G106" s="229">
        <f>+G101</f>
        <v>0</v>
      </c>
    </row>
    <row r="107" spans="1:9" ht="18" customHeight="1" x14ac:dyDescent="0.2">
      <c r="C107" s="511" t="s">
        <v>32</v>
      </c>
      <c r="D107" s="512"/>
      <c r="E107" s="512"/>
      <c r="F107" s="513"/>
      <c r="G107" s="230"/>
    </row>
    <row r="108" spans="1:9" ht="18" customHeight="1" thickBot="1" x14ac:dyDescent="0.25">
      <c r="C108" s="514" t="s">
        <v>33</v>
      </c>
      <c r="D108" s="515"/>
      <c r="E108" s="515"/>
      <c r="F108" s="516"/>
      <c r="G108" s="231"/>
    </row>
    <row r="109" spans="1:9" ht="18" customHeight="1" thickBot="1" x14ac:dyDescent="0.25">
      <c r="C109" s="517" t="s">
        <v>167</v>
      </c>
      <c r="D109" s="518"/>
      <c r="E109" s="518"/>
      <c r="F109" s="519"/>
      <c r="G109" s="232">
        <f>SUM(G104:G108)</f>
        <v>0</v>
      </c>
    </row>
    <row r="110" spans="1:9" x14ac:dyDescent="0.2">
      <c r="F110" s="520"/>
      <c r="G110" s="520"/>
    </row>
    <row r="111" spans="1:9" ht="33" customHeight="1" x14ac:dyDescent="0.2"/>
    <row r="112" spans="1:9" ht="25.5" customHeight="1" x14ac:dyDescent="0.2">
      <c r="A112" s="233" t="s">
        <v>109</v>
      </c>
      <c r="B112" s="521" t="s">
        <v>128</v>
      </c>
      <c r="C112" s="521"/>
      <c r="D112" s="521"/>
      <c r="E112" s="521"/>
      <c r="F112" s="521"/>
      <c r="G112" s="521"/>
      <c r="H112" s="521"/>
    </row>
    <row r="113" spans="1:8" x14ac:dyDescent="0.2">
      <c r="A113" s="233"/>
      <c r="B113" s="234"/>
      <c r="C113" s="234"/>
      <c r="D113" s="234"/>
      <c r="E113" s="234"/>
      <c r="F113" s="234"/>
      <c r="G113" s="234"/>
      <c r="H113" s="234"/>
    </row>
    <row r="114" spans="1:8" ht="41.25" customHeight="1" x14ac:dyDescent="0.2">
      <c r="A114" s="233" t="s">
        <v>109</v>
      </c>
      <c r="B114" s="494" t="s">
        <v>152</v>
      </c>
      <c r="C114" s="494"/>
      <c r="D114" s="494"/>
      <c r="E114" s="494"/>
      <c r="F114" s="494"/>
      <c r="G114" s="494"/>
      <c r="H114" s="494"/>
    </row>
    <row r="115" spans="1:8" x14ac:dyDescent="0.2">
      <c r="A115" s="233"/>
    </row>
  </sheetData>
  <sheetProtection selectLockedCells="1"/>
  <sortState ref="B11:J20">
    <sortCondition ref="B11:B20"/>
  </sortState>
  <mergeCells count="19">
    <mergeCell ref="A84:H84"/>
    <mergeCell ref="C108:F108"/>
    <mergeCell ref="C109:F109"/>
    <mergeCell ref="F110:G110"/>
    <mergeCell ref="B112:H112"/>
    <mergeCell ref="B114:H114"/>
    <mergeCell ref="A91:H91"/>
    <mergeCell ref="C104:F104"/>
    <mergeCell ref="C105:F105"/>
    <mergeCell ref="C106:F106"/>
    <mergeCell ref="C107:F107"/>
    <mergeCell ref="A1:H1"/>
    <mergeCell ref="A2:H2"/>
    <mergeCell ref="A8:F8"/>
    <mergeCell ref="A11:H11"/>
    <mergeCell ref="A66:H66"/>
    <mergeCell ref="A6:F6"/>
    <mergeCell ref="A4:B4"/>
    <mergeCell ref="D4:J4"/>
  </mergeCells>
  <phoneticPr fontId="0" type="noConversion"/>
  <pageMargins left="1" right="0.5" top="0.75" bottom="0.5" header="0.5" footer="0.5"/>
  <pageSetup scale="51" orientation="portrait" r:id="rId1"/>
  <headerFooter alignWithMargins="0">
    <oddHeader>&amp;RATTACHMENT C-2 FOOD SERVICES</oddHeader>
    <oddFooter>&amp;C40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135"/>
  <sheetViews>
    <sheetView zoomScaleNormal="100" workbookViewId="0">
      <selection activeCell="A3" sqref="A3:H3"/>
    </sheetView>
  </sheetViews>
  <sheetFormatPr defaultColWidth="9.140625" defaultRowHeight="12.75" x14ac:dyDescent="0.2"/>
  <cols>
    <col min="1" max="1" width="17.28515625" style="239" customWidth="1"/>
    <col min="2" max="4" width="17.28515625" style="236" customWidth="1"/>
    <col min="5" max="5" width="11.28515625" style="431" bestFit="1" customWidth="1"/>
    <col min="6" max="6" width="12.42578125" style="236" customWidth="1"/>
    <col min="7" max="7" width="13.85546875" style="236" customWidth="1"/>
    <col min="8" max="8" width="15.42578125" style="236" bestFit="1" customWidth="1"/>
    <col min="9" max="16384" width="9.140625" style="236"/>
  </cols>
  <sheetData>
    <row r="1" spans="1:9" s="202" customFormat="1" ht="20.25" customHeight="1" x14ac:dyDescent="0.25">
      <c r="A1" s="500" t="s">
        <v>168</v>
      </c>
      <c r="B1" s="500"/>
      <c r="C1" s="500"/>
      <c r="D1" s="500"/>
      <c r="E1" s="500"/>
      <c r="F1" s="500"/>
      <c r="G1" s="500"/>
      <c r="H1" s="500"/>
      <c r="I1" s="201"/>
    </row>
    <row r="2" spans="1:9" s="202" customFormat="1" ht="20.25" customHeight="1" x14ac:dyDescent="0.25">
      <c r="A2" s="523" t="s">
        <v>231</v>
      </c>
      <c r="B2" s="524"/>
      <c r="C2" s="524"/>
      <c r="D2" s="524"/>
      <c r="E2" s="524"/>
      <c r="F2" s="524"/>
      <c r="G2" s="524"/>
      <c r="H2" s="524"/>
    </row>
    <row r="3" spans="1:9" s="202" customFormat="1" ht="18.75" customHeight="1" x14ac:dyDescent="0.25">
      <c r="A3" s="524" t="s">
        <v>240</v>
      </c>
      <c r="B3" s="524"/>
      <c r="C3" s="524"/>
      <c r="D3" s="524"/>
      <c r="E3" s="524"/>
      <c r="F3" s="524"/>
      <c r="G3" s="524"/>
      <c r="H3" s="524"/>
    </row>
    <row r="4" spans="1:9" ht="24" customHeight="1" thickBot="1" x14ac:dyDescent="0.3">
      <c r="A4" s="522" t="s">
        <v>6</v>
      </c>
      <c r="B4" s="522"/>
      <c r="C4" s="477"/>
      <c r="D4" s="477"/>
      <c r="E4" s="477"/>
      <c r="F4" s="477"/>
      <c r="G4" s="477"/>
      <c r="H4" s="477"/>
      <c r="I4" s="477"/>
    </row>
    <row r="6" spans="1:9" ht="28.5" customHeight="1" thickBot="1" x14ac:dyDescent="0.25">
      <c r="A6" s="501" t="s">
        <v>160</v>
      </c>
      <c r="B6" s="501"/>
      <c r="C6" s="501"/>
      <c r="D6" s="501"/>
      <c r="E6" s="501"/>
      <c r="F6" s="501"/>
      <c r="G6" s="237">
        <v>0</v>
      </c>
      <c r="H6" s="238" t="s">
        <v>169</v>
      </c>
    </row>
    <row r="7" spans="1:9" x14ac:dyDescent="0.2">
      <c r="E7" s="454"/>
    </row>
    <row r="8" spans="1:9" ht="28.5" customHeight="1" thickBot="1" x14ac:dyDescent="0.25">
      <c r="A8" s="501" t="s">
        <v>160</v>
      </c>
      <c r="B8" s="501"/>
      <c r="C8" s="501"/>
      <c r="D8" s="501"/>
      <c r="E8" s="501"/>
      <c r="F8" s="501"/>
      <c r="G8" s="237">
        <v>0</v>
      </c>
      <c r="H8" s="238" t="s">
        <v>170</v>
      </c>
    </row>
    <row r="9" spans="1:9" x14ac:dyDescent="0.2">
      <c r="E9" s="454"/>
    </row>
    <row r="10" spans="1:9" ht="12.75" customHeight="1" x14ac:dyDescent="0.2">
      <c r="A10" s="501" t="s">
        <v>126</v>
      </c>
      <c r="B10" s="525"/>
      <c r="C10" s="525"/>
      <c r="D10" s="525"/>
      <c r="E10" s="525"/>
      <c r="F10" s="525"/>
      <c r="G10" s="525"/>
      <c r="H10" s="525"/>
      <c r="I10" s="525"/>
    </row>
    <row r="11" spans="1:9" ht="13.5" thickBot="1" x14ac:dyDescent="0.25"/>
    <row r="12" spans="1:9" s="239" customFormat="1" ht="54.75" customHeight="1" thickBot="1" x14ac:dyDescent="0.25">
      <c r="A12" s="241" t="s">
        <v>37</v>
      </c>
      <c r="B12" s="242" t="s">
        <v>7</v>
      </c>
      <c r="C12" s="242" t="s">
        <v>9</v>
      </c>
      <c r="D12" s="45" t="s">
        <v>171</v>
      </c>
      <c r="E12" s="242" t="s">
        <v>110</v>
      </c>
      <c r="F12" s="243" t="s">
        <v>8</v>
      </c>
      <c r="G12" s="244" t="s">
        <v>12</v>
      </c>
      <c r="H12" s="245" t="s">
        <v>11</v>
      </c>
    </row>
    <row r="13" spans="1:9" ht="25.5" customHeight="1" x14ac:dyDescent="0.2">
      <c r="A13" s="502" t="s">
        <v>172</v>
      </c>
      <c r="B13" s="503"/>
      <c r="C13" s="503"/>
      <c r="D13" s="503"/>
      <c r="E13" s="503"/>
      <c r="F13" s="503"/>
      <c r="G13" s="503"/>
      <c r="H13" s="504"/>
      <c r="I13" s="246"/>
    </row>
    <row r="14" spans="1:9" x14ac:dyDescent="0.2">
      <c r="A14" s="404"/>
      <c r="B14" s="417"/>
      <c r="C14" s="418"/>
      <c r="D14" s="418"/>
      <c r="E14" s="455">
        <v>52</v>
      </c>
      <c r="F14" s="250">
        <f>+C14*D14*E14</f>
        <v>0</v>
      </c>
      <c r="G14" s="250">
        <f>+F14*$G$6</f>
        <v>0</v>
      </c>
      <c r="H14" s="251">
        <f>SUM(F14+G14)</f>
        <v>0</v>
      </c>
      <c r="I14" s="246"/>
    </row>
    <row r="15" spans="1:9" ht="12.75" customHeight="1" x14ac:dyDescent="0.2">
      <c r="A15" s="404"/>
      <c r="B15" s="419"/>
      <c r="C15" s="420"/>
      <c r="D15" s="420"/>
      <c r="E15" s="455">
        <v>52</v>
      </c>
      <c r="F15" s="250">
        <f t="shared" ref="F15:F80" si="0">+C15*D15*E15</f>
        <v>0</v>
      </c>
      <c r="G15" s="250">
        <f>+F15*$G$6</f>
        <v>0</v>
      </c>
      <c r="H15" s="251">
        <f t="shared" ref="H15:H107" si="1">SUM(F15+G15)</f>
        <v>0</v>
      </c>
    </row>
    <row r="16" spans="1:9" x14ac:dyDescent="0.2">
      <c r="A16" s="404"/>
      <c r="B16" s="419"/>
      <c r="C16" s="420"/>
      <c r="D16" s="420"/>
      <c r="E16" s="455">
        <v>52</v>
      </c>
      <c r="F16" s="250">
        <f t="shared" si="0"/>
        <v>0</v>
      </c>
      <c r="G16" s="250">
        <f>+F16*$G$6</f>
        <v>0</v>
      </c>
      <c r="H16" s="251">
        <f t="shared" si="1"/>
        <v>0</v>
      </c>
    </row>
    <row r="17" spans="1:8" x14ac:dyDescent="0.2">
      <c r="A17" s="404"/>
      <c r="B17" s="419"/>
      <c r="C17" s="420"/>
      <c r="D17" s="420"/>
      <c r="E17" s="455">
        <v>52</v>
      </c>
      <c r="F17" s="250">
        <f t="shared" si="0"/>
        <v>0</v>
      </c>
      <c r="G17" s="250">
        <f t="shared" ref="G17:G80" si="2">+F17*$G$6</f>
        <v>0</v>
      </c>
      <c r="H17" s="251">
        <f t="shared" si="1"/>
        <v>0</v>
      </c>
    </row>
    <row r="18" spans="1:8" x14ac:dyDescent="0.2">
      <c r="A18" s="404"/>
      <c r="B18" s="419"/>
      <c r="C18" s="420"/>
      <c r="D18" s="420"/>
      <c r="E18" s="455">
        <v>52</v>
      </c>
      <c r="F18" s="250">
        <f t="shared" ref="F18:F57" si="3">+C18*D18*E18</f>
        <v>0</v>
      </c>
      <c r="G18" s="250">
        <f t="shared" ref="G18:G57" si="4">+F18*$G$6</f>
        <v>0</v>
      </c>
      <c r="H18" s="251">
        <f t="shared" ref="H18:H57" si="5">SUM(F18+G18)</f>
        <v>0</v>
      </c>
    </row>
    <row r="19" spans="1:8" x14ac:dyDescent="0.2">
      <c r="A19" s="404"/>
      <c r="B19" s="419"/>
      <c r="C19" s="420"/>
      <c r="D19" s="420"/>
      <c r="E19" s="455">
        <v>52</v>
      </c>
      <c r="F19" s="250">
        <f t="shared" si="3"/>
        <v>0</v>
      </c>
      <c r="G19" s="250">
        <f t="shared" si="4"/>
        <v>0</v>
      </c>
      <c r="H19" s="251">
        <f t="shared" si="5"/>
        <v>0</v>
      </c>
    </row>
    <row r="20" spans="1:8" x14ac:dyDescent="0.2">
      <c r="A20" s="404"/>
      <c r="B20" s="419"/>
      <c r="C20" s="420"/>
      <c r="D20" s="420"/>
      <c r="E20" s="455">
        <v>52</v>
      </c>
      <c r="F20" s="250">
        <f t="shared" si="3"/>
        <v>0</v>
      </c>
      <c r="G20" s="250">
        <f t="shared" si="4"/>
        <v>0</v>
      </c>
      <c r="H20" s="251">
        <f t="shared" si="5"/>
        <v>0</v>
      </c>
    </row>
    <row r="21" spans="1:8" x14ac:dyDescent="0.2">
      <c r="A21" s="404"/>
      <c r="B21" s="419"/>
      <c r="C21" s="420"/>
      <c r="D21" s="420"/>
      <c r="E21" s="455">
        <v>52</v>
      </c>
      <c r="F21" s="250">
        <f t="shared" si="3"/>
        <v>0</v>
      </c>
      <c r="G21" s="250">
        <f t="shared" si="4"/>
        <v>0</v>
      </c>
      <c r="H21" s="251">
        <f t="shared" si="5"/>
        <v>0</v>
      </c>
    </row>
    <row r="22" spans="1:8" x14ac:dyDescent="0.2">
      <c r="A22" s="404"/>
      <c r="B22" s="419"/>
      <c r="C22" s="420"/>
      <c r="D22" s="420"/>
      <c r="E22" s="455">
        <v>52</v>
      </c>
      <c r="F22" s="250">
        <f t="shared" si="3"/>
        <v>0</v>
      </c>
      <c r="G22" s="250">
        <f t="shared" si="4"/>
        <v>0</v>
      </c>
      <c r="H22" s="251">
        <f t="shared" si="5"/>
        <v>0</v>
      </c>
    </row>
    <row r="23" spans="1:8" x14ac:dyDescent="0.2">
      <c r="A23" s="404"/>
      <c r="B23" s="419"/>
      <c r="C23" s="420"/>
      <c r="D23" s="420"/>
      <c r="E23" s="455">
        <v>52</v>
      </c>
      <c r="F23" s="250">
        <f t="shared" si="3"/>
        <v>0</v>
      </c>
      <c r="G23" s="250">
        <f t="shared" si="4"/>
        <v>0</v>
      </c>
      <c r="H23" s="251">
        <f t="shared" si="5"/>
        <v>0</v>
      </c>
    </row>
    <row r="24" spans="1:8" x14ac:dyDescent="0.2">
      <c r="A24" s="404"/>
      <c r="B24" s="419"/>
      <c r="C24" s="420"/>
      <c r="D24" s="420"/>
      <c r="E24" s="455">
        <v>52</v>
      </c>
      <c r="F24" s="250">
        <f t="shared" si="3"/>
        <v>0</v>
      </c>
      <c r="G24" s="250">
        <f t="shared" si="4"/>
        <v>0</v>
      </c>
      <c r="H24" s="251">
        <f t="shared" si="5"/>
        <v>0</v>
      </c>
    </row>
    <row r="25" spans="1:8" x14ac:dyDescent="0.2">
      <c r="A25" s="404"/>
      <c r="B25" s="419"/>
      <c r="C25" s="420"/>
      <c r="D25" s="420"/>
      <c r="E25" s="455">
        <v>52</v>
      </c>
      <c r="F25" s="250">
        <f t="shared" si="3"/>
        <v>0</v>
      </c>
      <c r="G25" s="250">
        <f t="shared" si="4"/>
        <v>0</v>
      </c>
      <c r="H25" s="251">
        <f t="shared" si="5"/>
        <v>0</v>
      </c>
    </row>
    <row r="26" spans="1:8" x14ac:dyDescent="0.2">
      <c r="A26" s="404"/>
      <c r="B26" s="419"/>
      <c r="C26" s="420"/>
      <c r="D26" s="420"/>
      <c r="E26" s="455">
        <v>52</v>
      </c>
      <c r="F26" s="250">
        <f t="shared" si="3"/>
        <v>0</v>
      </c>
      <c r="G26" s="250">
        <f t="shared" si="4"/>
        <v>0</v>
      </c>
      <c r="H26" s="251">
        <f t="shared" si="5"/>
        <v>0</v>
      </c>
    </row>
    <row r="27" spans="1:8" x14ac:dyDescent="0.2">
      <c r="A27" s="404"/>
      <c r="B27" s="419"/>
      <c r="C27" s="420"/>
      <c r="D27" s="420"/>
      <c r="E27" s="455">
        <v>52</v>
      </c>
      <c r="F27" s="250">
        <f t="shared" si="3"/>
        <v>0</v>
      </c>
      <c r="G27" s="250">
        <f t="shared" si="4"/>
        <v>0</v>
      </c>
      <c r="H27" s="251">
        <f t="shared" si="5"/>
        <v>0</v>
      </c>
    </row>
    <row r="28" spans="1:8" x14ac:dyDescent="0.2">
      <c r="A28" s="404"/>
      <c r="B28" s="419"/>
      <c r="C28" s="420"/>
      <c r="D28" s="420"/>
      <c r="E28" s="455">
        <v>52</v>
      </c>
      <c r="F28" s="250">
        <f t="shared" si="3"/>
        <v>0</v>
      </c>
      <c r="G28" s="250">
        <f t="shared" si="4"/>
        <v>0</v>
      </c>
      <c r="H28" s="251">
        <f t="shared" si="5"/>
        <v>0</v>
      </c>
    </row>
    <row r="29" spans="1:8" x14ac:dyDescent="0.2">
      <c r="A29" s="404"/>
      <c r="B29" s="419"/>
      <c r="C29" s="420"/>
      <c r="D29" s="420"/>
      <c r="E29" s="455">
        <v>52</v>
      </c>
      <c r="F29" s="250">
        <f t="shared" si="3"/>
        <v>0</v>
      </c>
      <c r="G29" s="250">
        <f t="shared" si="4"/>
        <v>0</v>
      </c>
      <c r="H29" s="251">
        <f t="shared" si="5"/>
        <v>0</v>
      </c>
    </row>
    <row r="30" spans="1:8" x14ac:dyDescent="0.2">
      <c r="A30" s="404"/>
      <c r="B30" s="419"/>
      <c r="C30" s="420"/>
      <c r="D30" s="420"/>
      <c r="E30" s="455">
        <v>52</v>
      </c>
      <c r="F30" s="250">
        <f t="shared" si="3"/>
        <v>0</v>
      </c>
      <c r="G30" s="250">
        <f t="shared" si="4"/>
        <v>0</v>
      </c>
      <c r="H30" s="251">
        <f t="shared" si="5"/>
        <v>0</v>
      </c>
    </row>
    <row r="31" spans="1:8" x14ac:dyDescent="0.2">
      <c r="A31" s="404"/>
      <c r="B31" s="419"/>
      <c r="C31" s="420"/>
      <c r="D31" s="420"/>
      <c r="E31" s="455">
        <v>52</v>
      </c>
      <c r="F31" s="250">
        <f t="shared" si="3"/>
        <v>0</v>
      </c>
      <c r="G31" s="250">
        <f t="shared" si="4"/>
        <v>0</v>
      </c>
      <c r="H31" s="251">
        <f t="shared" si="5"/>
        <v>0</v>
      </c>
    </row>
    <row r="32" spans="1:8" x14ac:dyDescent="0.2">
      <c r="A32" s="404"/>
      <c r="B32" s="419"/>
      <c r="C32" s="420"/>
      <c r="D32" s="420"/>
      <c r="E32" s="455">
        <v>52</v>
      </c>
      <c r="F32" s="250">
        <f t="shared" si="3"/>
        <v>0</v>
      </c>
      <c r="G32" s="250">
        <f t="shared" si="4"/>
        <v>0</v>
      </c>
      <c r="H32" s="251">
        <f t="shared" si="5"/>
        <v>0</v>
      </c>
    </row>
    <row r="33" spans="1:8" x14ac:dyDescent="0.2">
      <c r="A33" s="404"/>
      <c r="B33" s="419"/>
      <c r="C33" s="420"/>
      <c r="D33" s="420"/>
      <c r="E33" s="455">
        <v>52</v>
      </c>
      <c r="F33" s="250">
        <f t="shared" si="3"/>
        <v>0</v>
      </c>
      <c r="G33" s="250">
        <f t="shared" si="4"/>
        <v>0</v>
      </c>
      <c r="H33" s="251">
        <f t="shared" si="5"/>
        <v>0</v>
      </c>
    </row>
    <row r="34" spans="1:8" x14ac:dyDescent="0.2">
      <c r="A34" s="404"/>
      <c r="B34" s="419"/>
      <c r="C34" s="420"/>
      <c r="D34" s="420"/>
      <c r="E34" s="455">
        <v>52</v>
      </c>
      <c r="F34" s="250">
        <f t="shared" si="3"/>
        <v>0</v>
      </c>
      <c r="G34" s="250">
        <f t="shared" si="4"/>
        <v>0</v>
      </c>
      <c r="H34" s="251">
        <f t="shared" si="5"/>
        <v>0</v>
      </c>
    </row>
    <row r="35" spans="1:8" x14ac:dyDescent="0.2">
      <c r="A35" s="404"/>
      <c r="B35" s="419"/>
      <c r="C35" s="420"/>
      <c r="D35" s="420"/>
      <c r="E35" s="455">
        <v>52</v>
      </c>
      <c r="F35" s="250">
        <f t="shared" si="3"/>
        <v>0</v>
      </c>
      <c r="G35" s="250">
        <f t="shared" si="4"/>
        <v>0</v>
      </c>
      <c r="H35" s="251">
        <f t="shared" si="5"/>
        <v>0</v>
      </c>
    </row>
    <row r="36" spans="1:8" x14ac:dyDescent="0.2">
      <c r="A36" s="404"/>
      <c r="B36" s="419"/>
      <c r="C36" s="420"/>
      <c r="D36" s="420"/>
      <c r="E36" s="455">
        <v>52</v>
      </c>
      <c r="F36" s="250">
        <f t="shared" si="3"/>
        <v>0</v>
      </c>
      <c r="G36" s="250">
        <f t="shared" si="4"/>
        <v>0</v>
      </c>
      <c r="H36" s="251">
        <f t="shared" si="5"/>
        <v>0</v>
      </c>
    </row>
    <row r="37" spans="1:8" x14ac:dyDescent="0.2">
      <c r="A37" s="404"/>
      <c r="B37" s="419"/>
      <c r="C37" s="420"/>
      <c r="D37" s="420"/>
      <c r="E37" s="455">
        <v>52</v>
      </c>
      <c r="F37" s="250">
        <f t="shared" si="3"/>
        <v>0</v>
      </c>
      <c r="G37" s="250">
        <f t="shared" si="4"/>
        <v>0</v>
      </c>
      <c r="H37" s="251">
        <f t="shared" si="5"/>
        <v>0</v>
      </c>
    </row>
    <row r="38" spans="1:8" x14ac:dyDescent="0.2">
      <c r="A38" s="404"/>
      <c r="B38" s="419"/>
      <c r="C38" s="420"/>
      <c r="D38" s="420"/>
      <c r="E38" s="455">
        <v>52</v>
      </c>
      <c r="F38" s="250">
        <f t="shared" si="3"/>
        <v>0</v>
      </c>
      <c r="G38" s="250">
        <f t="shared" si="4"/>
        <v>0</v>
      </c>
      <c r="H38" s="251">
        <f t="shared" si="5"/>
        <v>0</v>
      </c>
    </row>
    <row r="39" spans="1:8" x14ac:dyDescent="0.2">
      <c r="A39" s="404"/>
      <c r="B39" s="419"/>
      <c r="C39" s="420"/>
      <c r="D39" s="420"/>
      <c r="E39" s="455">
        <v>52</v>
      </c>
      <c r="F39" s="250">
        <f t="shared" si="3"/>
        <v>0</v>
      </c>
      <c r="G39" s="250">
        <f t="shared" si="4"/>
        <v>0</v>
      </c>
      <c r="H39" s="251">
        <f t="shared" si="5"/>
        <v>0</v>
      </c>
    </row>
    <row r="40" spans="1:8" x14ac:dyDescent="0.2">
      <c r="A40" s="404"/>
      <c r="B40" s="419"/>
      <c r="C40" s="420"/>
      <c r="D40" s="420"/>
      <c r="E40" s="455">
        <v>52</v>
      </c>
      <c r="F40" s="250">
        <f t="shared" si="3"/>
        <v>0</v>
      </c>
      <c r="G40" s="250">
        <f t="shared" si="4"/>
        <v>0</v>
      </c>
      <c r="H40" s="251">
        <f t="shared" si="5"/>
        <v>0</v>
      </c>
    </row>
    <row r="41" spans="1:8" x14ac:dyDescent="0.2">
      <c r="A41" s="404"/>
      <c r="B41" s="419"/>
      <c r="C41" s="420"/>
      <c r="D41" s="420"/>
      <c r="E41" s="455">
        <v>52</v>
      </c>
      <c r="F41" s="250">
        <f t="shared" si="3"/>
        <v>0</v>
      </c>
      <c r="G41" s="250">
        <f t="shared" si="4"/>
        <v>0</v>
      </c>
      <c r="H41" s="251">
        <f t="shared" si="5"/>
        <v>0</v>
      </c>
    </row>
    <row r="42" spans="1:8" x14ac:dyDescent="0.2">
      <c r="A42" s="404"/>
      <c r="B42" s="419"/>
      <c r="C42" s="420"/>
      <c r="D42" s="420"/>
      <c r="E42" s="455">
        <v>52</v>
      </c>
      <c r="F42" s="250">
        <f t="shared" si="3"/>
        <v>0</v>
      </c>
      <c r="G42" s="250">
        <f t="shared" si="4"/>
        <v>0</v>
      </c>
      <c r="H42" s="251">
        <f t="shared" si="5"/>
        <v>0</v>
      </c>
    </row>
    <row r="43" spans="1:8" x14ac:dyDescent="0.2">
      <c r="A43" s="404"/>
      <c r="B43" s="419"/>
      <c r="C43" s="420"/>
      <c r="D43" s="420"/>
      <c r="E43" s="455">
        <v>52</v>
      </c>
      <c r="F43" s="250">
        <f t="shared" si="3"/>
        <v>0</v>
      </c>
      <c r="G43" s="250">
        <f t="shared" si="4"/>
        <v>0</v>
      </c>
      <c r="H43" s="251">
        <f t="shared" si="5"/>
        <v>0</v>
      </c>
    </row>
    <row r="44" spans="1:8" x14ac:dyDescent="0.2">
      <c r="A44" s="404"/>
      <c r="B44" s="419"/>
      <c r="C44" s="420"/>
      <c r="D44" s="420"/>
      <c r="E44" s="455">
        <v>52</v>
      </c>
      <c r="F44" s="250">
        <f t="shared" si="3"/>
        <v>0</v>
      </c>
      <c r="G44" s="250">
        <f t="shared" si="4"/>
        <v>0</v>
      </c>
      <c r="H44" s="251">
        <f t="shared" si="5"/>
        <v>0</v>
      </c>
    </row>
    <row r="45" spans="1:8" x14ac:dyDescent="0.2">
      <c r="A45" s="404"/>
      <c r="B45" s="419"/>
      <c r="C45" s="420"/>
      <c r="D45" s="420"/>
      <c r="E45" s="455">
        <v>52</v>
      </c>
      <c r="F45" s="250">
        <f t="shared" si="3"/>
        <v>0</v>
      </c>
      <c r="G45" s="250">
        <f t="shared" si="4"/>
        <v>0</v>
      </c>
      <c r="H45" s="251">
        <f t="shared" si="5"/>
        <v>0</v>
      </c>
    </row>
    <row r="46" spans="1:8" x14ac:dyDescent="0.2">
      <c r="A46" s="404"/>
      <c r="B46" s="419"/>
      <c r="C46" s="420"/>
      <c r="D46" s="420"/>
      <c r="E46" s="455">
        <v>52</v>
      </c>
      <c r="F46" s="250">
        <f t="shared" si="3"/>
        <v>0</v>
      </c>
      <c r="G46" s="250">
        <f t="shared" si="4"/>
        <v>0</v>
      </c>
      <c r="H46" s="251">
        <f t="shared" si="5"/>
        <v>0</v>
      </c>
    </row>
    <row r="47" spans="1:8" x14ac:dyDescent="0.2">
      <c r="A47" s="404"/>
      <c r="B47" s="419"/>
      <c r="C47" s="420"/>
      <c r="D47" s="420"/>
      <c r="E47" s="455">
        <v>52</v>
      </c>
      <c r="F47" s="250">
        <f t="shared" si="3"/>
        <v>0</v>
      </c>
      <c r="G47" s="250">
        <f t="shared" si="4"/>
        <v>0</v>
      </c>
      <c r="H47" s="251">
        <f t="shared" si="5"/>
        <v>0</v>
      </c>
    </row>
    <row r="48" spans="1:8" x14ac:dyDescent="0.2">
      <c r="A48" s="404"/>
      <c r="B48" s="419"/>
      <c r="C48" s="420"/>
      <c r="D48" s="420"/>
      <c r="E48" s="455">
        <v>52</v>
      </c>
      <c r="F48" s="250">
        <f t="shared" si="3"/>
        <v>0</v>
      </c>
      <c r="G48" s="250">
        <f t="shared" si="4"/>
        <v>0</v>
      </c>
      <c r="H48" s="251">
        <f t="shared" si="5"/>
        <v>0</v>
      </c>
    </row>
    <row r="49" spans="1:8" x14ac:dyDescent="0.2">
      <c r="A49" s="404"/>
      <c r="B49" s="419"/>
      <c r="C49" s="420"/>
      <c r="D49" s="420"/>
      <c r="E49" s="455">
        <v>52</v>
      </c>
      <c r="F49" s="250">
        <f t="shared" si="3"/>
        <v>0</v>
      </c>
      <c r="G49" s="250">
        <f t="shared" si="4"/>
        <v>0</v>
      </c>
      <c r="H49" s="251">
        <f t="shared" si="5"/>
        <v>0</v>
      </c>
    </row>
    <row r="50" spans="1:8" x14ac:dyDescent="0.2">
      <c r="A50" s="404"/>
      <c r="B50" s="419"/>
      <c r="C50" s="420"/>
      <c r="D50" s="420"/>
      <c r="E50" s="455">
        <v>52</v>
      </c>
      <c r="F50" s="250">
        <f t="shared" si="3"/>
        <v>0</v>
      </c>
      <c r="G50" s="250">
        <f t="shared" si="4"/>
        <v>0</v>
      </c>
      <c r="H50" s="251">
        <f t="shared" si="5"/>
        <v>0</v>
      </c>
    </row>
    <row r="51" spans="1:8" x14ac:dyDescent="0.2">
      <c r="A51" s="404"/>
      <c r="B51" s="419"/>
      <c r="C51" s="420"/>
      <c r="D51" s="420"/>
      <c r="E51" s="455">
        <v>52</v>
      </c>
      <c r="F51" s="250">
        <f t="shared" si="3"/>
        <v>0</v>
      </c>
      <c r="G51" s="250">
        <f t="shared" si="4"/>
        <v>0</v>
      </c>
      <c r="H51" s="251">
        <f t="shared" si="5"/>
        <v>0</v>
      </c>
    </row>
    <row r="52" spans="1:8" x14ac:dyDescent="0.2">
      <c r="A52" s="404"/>
      <c r="B52" s="419"/>
      <c r="C52" s="420"/>
      <c r="D52" s="420"/>
      <c r="E52" s="455">
        <v>52</v>
      </c>
      <c r="F52" s="250">
        <f t="shared" si="3"/>
        <v>0</v>
      </c>
      <c r="G52" s="250">
        <f t="shared" si="4"/>
        <v>0</v>
      </c>
      <c r="H52" s="251">
        <f t="shared" si="5"/>
        <v>0</v>
      </c>
    </row>
    <row r="53" spans="1:8" x14ac:dyDescent="0.2">
      <c r="A53" s="404"/>
      <c r="B53" s="419"/>
      <c r="C53" s="420"/>
      <c r="D53" s="420"/>
      <c r="E53" s="455">
        <v>52</v>
      </c>
      <c r="F53" s="250">
        <f t="shared" si="3"/>
        <v>0</v>
      </c>
      <c r="G53" s="250">
        <f t="shared" si="4"/>
        <v>0</v>
      </c>
      <c r="H53" s="251">
        <f t="shared" si="5"/>
        <v>0</v>
      </c>
    </row>
    <row r="54" spans="1:8" x14ac:dyDescent="0.2">
      <c r="A54" s="404"/>
      <c r="B54" s="419"/>
      <c r="C54" s="420"/>
      <c r="D54" s="420"/>
      <c r="E54" s="455">
        <v>52</v>
      </c>
      <c r="F54" s="250">
        <f t="shared" si="3"/>
        <v>0</v>
      </c>
      <c r="G54" s="250">
        <f t="shared" si="4"/>
        <v>0</v>
      </c>
      <c r="H54" s="251">
        <f t="shared" si="5"/>
        <v>0</v>
      </c>
    </row>
    <row r="55" spans="1:8" x14ac:dyDescent="0.2">
      <c r="A55" s="404"/>
      <c r="B55" s="419"/>
      <c r="C55" s="420"/>
      <c r="D55" s="420"/>
      <c r="E55" s="455">
        <v>52</v>
      </c>
      <c r="F55" s="250">
        <f t="shared" si="3"/>
        <v>0</v>
      </c>
      <c r="G55" s="250">
        <f t="shared" si="4"/>
        <v>0</v>
      </c>
      <c r="H55" s="251">
        <f t="shared" si="5"/>
        <v>0</v>
      </c>
    </row>
    <row r="56" spans="1:8" x14ac:dyDescent="0.2">
      <c r="A56" s="404"/>
      <c r="B56" s="419"/>
      <c r="C56" s="420"/>
      <c r="D56" s="420"/>
      <c r="E56" s="455">
        <v>52</v>
      </c>
      <c r="F56" s="250">
        <f t="shared" si="3"/>
        <v>0</v>
      </c>
      <c r="G56" s="250">
        <f t="shared" si="4"/>
        <v>0</v>
      </c>
      <c r="H56" s="251">
        <f t="shared" si="5"/>
        <v>0</v>
      </c>
    </row>
    <row r="57" spans="1:8" x14ac:dyDescent="0.2">
      <c r="A57" s="404"/>
      <c r="B57" s="419"/>
      <c r="C57" s="420"/>
      <c r="D57" s="420"/>
      <c r="E57" s="455">
        <v>52</v>
      </c>
      <c r="F57" s="250">
        <f t="shared" si="3"/>
        <v>0</v>
      </c>
      <c r="G57" s="250">
        <f t="shared" si="4"/>
        <v>0</v>
      </c>
      <c r="H57" s="251">
        <f t="shared" si="5"/>
        <v>0</v>
      </c>
    </row>
    <row r="58" spans="1:8" x14ac:dyDescent="0.2">
      <c r="A58" s="404"/>
      <c r="B58" s="421"/>
      <c r="C58" s="420"/>
      <c r="D58" s="420"/>
      <c r="E58" s="455">
        <v>52</v>
      </c>
      <c r="F58" s="250">
        <f t="shared" si="0"/>
        <v>0</v>
      </c>
      <c r="G58" s="250">
        <f t="shared" si="2"/>
        <v>0</v>
      </c>
      <c r="H58" s="251">
        <f t="shared" si="1"/>
        <v>0</v>
      </c>
    </row>
    <row r="59" spans="1:8" x14ac:dyDescent="0.2">
      <c r="A59" s="404"/>
      <c r="B59" s="422"/>
      <c r="C59" s="415"/>
      <c r="D59" s="415"/>
      <c r="E59" s="455">
        <v>52</v>
      </c>
      <c r="F59" s="250">
        <f t="shared" si="0"/>
        <v>0</v>
      </c>
      <c r="G59" s="250">
        <f t="shared" si="2"/>
        <v>0</v>
      </c>
      <c r="H59" s="251">
        <f t="shared" si="1"/>
        <v>0</v>
      </c>
    </row>
    <row r="60" spans="1:8" x14ac:dyDescent="0.2">
      <c r="A60" s="247"/>
      <c r="B60" s="248"/>
      <c r="C60" s="249"/>
      <c r="D60" s="249"/>
      <c r="E60" s="455">
        <v>52</v>
      </c>
      <c r="F60" s="250">
        <f t="shared" si="0"/>
        <v>0</v>
      </c>
      <c r="G60" s="250">
        <f t="shared" si="2"/>
        <v>0</v>
      </c>
      <c r="H60" s="251">
        <f t="shared" si="1"/>
        <v>0</v>
      </c>
    </row>
    <row r="61" spans="1:8" x14ac:dyDescent="0.2">
      <c r="A61" s="247"/>
      <c r="B61" s="423"/>
      <c r="C61" s="420"/>
      <c r="D61" s="420"/>
      <c r="E61" s="455">
        <v>52</v>
      </c>
      <c r="F61" s="250">
        <f t="shared" si="0"/>
        <v>0</v>
      </c>
      <c r="G61" s="250">
        <f t="shared" si="2"/>
        <v>0</v>
      </c>
      <c r="H61" s="251">
        <f t="shared" si="1"/>
        <v>0</v>
      </c>
    </row>
    <row r="62" spans="1:8" x14ac:dyDescent="0.2">
      <c r="A62" s="247"/>
      <c r="B62" s="248"/>
      <c r="C62" s="249"/>
      <c r="D62" s="249"/>
      <c r="E62" s="455">
        <v>52</v>
      </c>
      <c r="F62" s="250">
        <f t="shared" si="0"/>
        <v>0</v>
      </c>
      <c r="G62" s="250">
        <f t="shared" si="2"/>
        <v>0</v>
      </c>
      <c r="H62" s="251">
        <f t="shared" si="1"/>
        <v>0</v>
      </c>
    </row>
    <row r="63" spans="1:8" x14ac:dyDescent="0.2">
      <c r="A63" s="247"/>
      <c r="B63" s="248"/>
      <c r="C63" s="249"/>
      <c r="D63" s="249"/>
      <c r="E63" s="455">
        <v>52</v>
      </c>
      <c r="F63" s="250">
        <f t="shared" si="0"/>
        <v>0</v>
      </c>
      <c r="G63" s="250">
        <f t="shared" si="2"/>
        <v>0</v>
      </c>
      <c r="H63" s="251">
        <f t="shared" si="1"/>
        <v>0</v>
      </c>
    </row>
    <row r="64" spans="1:8" x14ac:dyDescent="0.2">
      <c r="A64" s="247"/>
      <c r="B64" s="248"/>
      <c r="C64" s="249"/>
      <c r="D64" s="249"/>
      <c r="E64" s="455">
        <v>52</v>
      </c>
      <c r="F64" s="250">
        <f t="shared" si="0"/>
        <v>0</v>
      </c>
      <c r="G64" s="250">
        <f t="shared" si="2"/>
        <v>0</v>
      </c>
      <c r="H64" s="251">
        <f t="shared" si="1"/>
        <v>0</v>
      </c>
    </row>
    <row r="65" spans="1:8" x14ac:dyDescent="0.2">
      <c r="A65" s="247"/>
      <c r="B65" s="248"/>
      <c r="C65" s="249"/>
      <c r="D65" s="249"/>
      <c r="E65" s="455">
        <v>52</v>
      </c>
      <c r="F65" s="250">
        <f t="shared" si="0"/>
        <v>0</v>
      </c>
      <c r="G65" s="250">
        <f t="shared" si="2"/>
        <v>0</v>
      </c>
      <c r="H65" s="251">
        <f t="shared" si="1"/>
        <v>0</v>
      </c>
    </row>
    <row r="66" spans="1:8" x14ac:dyDescent="0.2">
      <c r="A66" s="247"/>
      <c r="B66" s="248"/>
      <c r="C66" s="249"/>
      <c r="D66" s="249"/>
      <c r="E66" s="455">
        <v>52</v>
      </c>
      <c r="F66" s="250">
        <f t="shared" si="0"/>
        <v>0</v>
      </c>
      <c r="G66" s="250">
        <f t="shared" si="2"/>
        <v>0</v>
      </c>
      <c r="H66" s="251">
        <f t="shared" si="1"/>
        <v>0</v>
      </c>
    </row>
    <row r="67" spans="1:8" x14ac:dyDescent="0.2">
      <c r="A67" s="247"/>
      <c r="B67" s="248"/>
      <c r="C67" s="249"/>
      <c r="D67" s="249"/>
      <c r="E67" s="455">
        <v>52</v>
      </c>
      <c r="F67" s="250">
        <f t="shared" si="0"/>
        <v>0</v>
      </c>
      <c r="G67" s="250">
        <f t="shared" si="2"/>
        <v>0</v>
      </c>
      <c r="H67" s="251">
        <f t="shared" si="1"/>
        <v>0</v>
      </c>
    </row>
    <row r="68" spans="1:8" x14ac:dyDescent="0.2">
      <c r="A68" s="247"/>
      <c r="B68" s="248"/>
      <c r="C68" s="249"/>
      <c r="D68" s="249"/>
      <c r="E68" s="455">
        <v>52</v>
      </c>
      <c r="F68" s="250">
        <f t="shared" si="0"/>
        <v>0</v>
      </c>
      <c r="G68" s="250">
        <f t="shared" si="2"/>
        <v>0</v>
      </c>
      <c r="H68" s="251">
        <f t="shared" si="1"/>
        <v>0</v>
      </c>
    </row>
    <row r="69" spans="1:8" x14ac:dyDescent="0.2">
      <c r="A69" s="247"/>
      <c r="B69" s="248"/>
      <c r="C69" s="249"/>
      <c r="D69" s="249"/>
      <c r="E69" s="455">
        <v>52</v>
      </c>
      <c r="F69" s="250">
        <f t="shared" si="0"/>
        <v>0</v>
      </c>
      <c r="G69" s="250">
        <f t="shared" si="2"/>
        <v>0</v>
      </c>
      <c r="H69" s="251">
        <f t="shared" si="1"/>
        <v>0</v>
      </c>
    </row>
    <row r="70" spans="1:8" x14ac:dyDescent="0.2">
      <c r="A70" s="247"/>
      <c r="B70" s="248"/>
      <c r="C70" s="249"/>
      <c r="D70" s="249"/>
      <c r="E70" s="455">
        <v>52</v>
      </c>
      <c r="F70" s="250">
        <f t="shared" si="0"/>
        <v>0</v>
      </c>
      <c r="G70" s="250">
        <f t="shared" si="2"/>
        <v>0</v>
      </c>
      <c r="H70" s="251">
        <f t="shared" si="1"/>
        <v>0</v>
      </c>
    </row>
    <row r="71" spans="1:8" x14ac:dyDescent="0.2">
      <c r="A71" s="247"/>
      <c r="B71" s="248"/>
      <c r="C71" s="249"/>
      <c r="D71" s="249"/>
      <c r="E71" s="455">
        <v>52</v>
      </c>
      <c r="F71" s="250">
        <f t="shared" si="0"/>
        <v>0</v>
      </c>
      <c r="G71" s="250">
        <f t="shared" si="2"/>
        <v>0</v>
      </c>
      <c r="H71" s="251">
        <f t="shared" si="1"/>
        <v>0</v>
      </c>
    </row>
    <row r="72" spans="1:8" x14ac:dyDescent="0.2">
      <c r="A72" s="247"/>
      <c r="B72" s="248"/>
      <c r="C72" s="249"/>
      <c r="D72" s="249"/>
      <c r="E72" s="455">
        <v>52</v>
      </c>
      <c r="F72" s="250">
        <f t="shared" si="0"/>
        <v>0</v>
      </c>
      <c r="G72" s="250">
        <f t="shared" si="2"/>
        <v>0</v>
      </c>
      <c r="H72" s="251">
        <f t="shared" si="1"/>
        <v>0</v>
      </c>
    </row>
    <row r="73" spans="1:8" x14ac:dyDescent="0.2">
      <c r="A73" s="247"/>
      <c r="B73" s="248"/>
      <c r="C73" s="249"/>
      <c r="D73" s="249"/>
      <c r="E73" s="455">
        <v>52</v>
      </c>
      <c r="F73" s="250">
        <f t="shared" si="0"/>
        <v>0</v>
      </c>
      <c r="G73" s="250">
        <f t="shared" si="2"/>
        <v>0</v>
      </c>
      <c r="H73" s="251">
        <f t="shared" si="1"/>
        <v>0</v>
      </c>
    </row>
    <row r="74" spans="1:8" x14ac:dyDescent="0.2">
      <c r="A74" s="247"/>
      <c r="B74" s="248"/>
      <c r="C74" s="249"/>
      <c r="D74" s="249"/>
      <c r="E74" s="455">
        <v>52</v>
      </c>
      <c r="F74" s="250">
        <f t="shared" si="0"/>
        <v>0</v>
      </c>
      <c r="G74" s="250">
        <f t="shared" si="2"/>
        <v>0</v>
      </c>
      <c r="H74" s="251">
        <f t="shared" si="1"/>
        <v>0</v>
      </c>
    </row>
    <row r="75" spans="1:8" x14ac:dyDescent="0.2">
      <c r="A75" s="247"/>
      <c r="B75" s="248"/>
      <c r="C75" s="249"/>
      <c r="D75" s="249"/>
      <c r="E75" s="455">
        <v>52</v>
      </c>
      <c r="F75" s="250">
        <f t="shared" si="0"/>
        <v>0</v>
      </c>
      <c r="G75" s="250">
        <f t="shared" si="2"/>
        <v>0</v>
      </c>
      <c r="H75" s="251">
        <f t="shared" si="1"/>
        <v>0</v>
      </c>
    </row>
    <row r="76" spans="1:8" x14ac:dyDescent="0.2">
      <c r="A76" s="247"/>
      <c r="B76" s="248"/>
      <c r="C76" s="249"/>
      <c r="D76" s="249"/>
      <c r="E76" s="455">
        <v>52</v>
      </c>
      <c r="F76" s="250">
        <f t="shared" si="0"/>
        <v>0</v>
      </c>
      <c r="G76" s="250">
        <f t="shared" si="2"/>
        <v>0</v>
      </c>
      <c r="H76" s="251">
        <f t="shared" si="1"/>
        <v>0</v>
      </c>
    </row>
    <row r="77" spans="1:8" x14ac:dyDescent="0.2">
      <c r="A77" s="247"/>
      <c r="B77" s="248"/>
      <c r="C77" s="249"/>
      <c r="D77" s="249"/>
      <c r="E77" s="455">
        <v>52</v>
      </c>
      <c r="F77" s="250">
        <f t="shared" si="0"/>
        <v>0</v>
      </c>
      <c r="G77" s="250">
        <f t="shared" si="2"/>
        <v>0</v>
      </c>
      <c r="H77" s="251">
        <f t="shared" si="1"/>
        <v>0</v>
      </c>
    </row>
    <row r="78" spans="1:8" x14ac:dyDescent="0.2">
      <c r="A78" s="247"/>
      <c r="B78" s="248"/>
      <c r="C78" s="249"/>
      <c r="D78" s="249"/>
      <c r="E78" s="455">
        <v>52</v>
      </c>
      <c r="F78" s="250">
        <f t="shared" si="0"/>
        <v>0</v>
      </c>
      <c r="G78" s="250">
        <f t="shared" si="2"/>
        <v>0</v>
      </c>
      <c r="H78" s="251">
        <f t="shared" si="1"/>
        <v>0</v>
      </c>
    </row>
    <row r="79" spans="1:8" x14ac:dyDescent="0.2">
      <c r="A79" s="247"/>
      <c r="B79" s="248"/>
      <c r="C79" s="249"/>
      <c r="D79" s="249"/>
      <c r="E79" s="455">
        <v>52</v>
      </c>
      <c r="F79" s="250">
        <f t="shared" si="0"/>
        <v>0</v>
      </c>
      <c r="G79" s="250">
        <f t="shared" si="2"/>
        <v>0</v>
      </c>
      <c r="H79" s="251">
        <f t="shared" si="1"/>
        <v>0</v>
      </c>
    </row>
    <row r="80" spans="1:8" ht="13.5" thickBot="1" x14ac:dyDescent="0.25">
      <c r="A80" s="247"/>
      <c r="B80" s="248"/>
      <c r="C80" s="249"/>
      <c r="D80" s="249"/>
      <c r="E80" s="455">
        <v>52</v>
      </c>
      <c r="F80" s="250">
        <f t="shared" si="0"/>
        <v>0</v>
      </c>
      <c r="G80" s="250">
        <f t="shared" si="2"/>
        <v>0</v>
      </c>
      <c r="H80" s="251">
        <f t="shared" si="1"/>
        <v>0</v>
      </c>
    </row>
    <row r="81" spans="1:8" ht="21" customHeight="1" x14ac:dyDescent="0.2">
      <c r="A81" s="502" t="s">
        <v>165</v>
      </c>
      <c r="B81" s="503"/>
      <c r="C81" s="503"/>
      <c r="D81" s="503"/>
      <c r="E81" s="503"/>
      <c r="F81" s="503"/>
      <c r="G81" s="503"/>
      <c r="H81" s="504"/>
    </row>
    <row r="82" spans="1:8" x14ac:dyDescent="0.2">
      <c r="A82" s="247"/>
      <c r="B82" s="248"/>
      <c r="C82" s="249"/>
      <c r="D82" s="249"/>
      <c r="E82" s="456"/>
      <c r="F82" s="250">
        <f>+C82*D82*E82</f>
        <v>0</v>
      </c>
      <c r="G82" s="250">
        <f>+F82*$G$8</f>
        <v>0</v>
      </c>
      <c r="H82" s="251">
        <f>SUM(F82+G82)</f>
        <v>0</v>
      </c>
    </row>
    <row r="83" spans="1:8" x14ac:dyDescent="0.2">
      <c r="A83" s="247"/>
      <c r="B83" s="248"/>
      <c r="C83" s="249"/>
      <c r="D83" s="249"/>
      <c r="E83" s="456"/>
      <c r="F83" s="250">
        <f t="shared" ref="F83:F108" si="6">+C83*D83*E83</f>
        <v>0</v>
      </c>
      <c r="G83" s="250">
        <f t="shared" ref="G83:G108" si="7">+F83*$G$8</f>
        <v>0</v>
      </c>
      <c r="H83" s="251">
        <f>SUM(F83+G83)</f>
        <v>0</v>
      </c>
    </row>
    <row r="84" spans="1:8" x14ac:dyDescent="0.2">
      <c r="A84" s="247"/>
      <c r="B84" s="248"/>
      <c r="C84" s="249"/>
      <c r="D84" s="249"/>
      <c r="E84" s="456"/>
      <c r="F84" s="250">
        <f t="shared" ref="F84:F95" si="8">+C84*D84*E84</f>
        <v>0</v>
      </c>
      <c r="G84" s="250">
        <f t="shared" ref="G84:G95" si="9">+F84*$G$8</f>
        <v>0</v>
      </c>
      <c r="H84" s="251">
        <f t="shared" ref="H84:H95" si="10">SUM(F84+G84)</f>
        <v>0</v>
      </c>
    </row>
    <row r="85" spans="1:8" x14ac:dyDescent="0.2">
      <c r="A85" s="247"/>
      <c r="B85" s="248"/>
      <c r="C85" s="249"/>
      <c r="D85" s="249"/>
      <c r="E85" s="456"/>
      <c r="F85" s="250">
        <f t="shared" si="8"/>
        <v>0</v>
      </c>
      <c r="G85" s="250">
        <f t="shared" si="9"/>
        <v>0</v>
      </c>
      <c r="H85" s="251">
        <f t="shared" si="10"/>
        <v>0</v>
      </c>
    </row>
    <row r="86" spans="1:8" x14ac:dyDescent="0.2">
      <c r="A86" s="247"/>
      <c r="B86" s="248"/>
      <c r="C86" s="249"/>
      <c r="D86" s="249"/>
      <c r="E86" s="456"/>
      <c r="F86" s="250">
        <f t="shared" si="8"/>
        <v>0</v>
      </c>
      <c r="G86" s="250">
        <f t="shared" si="9"/>
        <v>0</v>
      </c>
      <c r="H86" s="251">
        <f t="shared" si="10"/>
        <v>0</v>
      </c>
    </row>
    <row r="87" spans="1:8" x14ac:dyDescent="0.2">
      <c r="A87" s="247"/>
      <c r="B87" s="248"/>
      <c r="C87" s="249"/>
      <c r="D87" s="249"/>
      <c r="E87" s="456"/>
      <c r="F87" s="250">
        <f t="shared" si="8"/>
        <v>0</v>
      </c>
      <c r="G87" s="250">
        <f t="shared" si="9"/>
        <v>0</v>
      </c>
      <c r="H87" s="251">
        <f t="shared" si="10"/>
        <v>0</v>
      </c>
    </row>
    <row r="88" spans="1:8" x14ac:dyDescent="0.2">
      <c r="A88" s="247"/>
      <c r="B88" s="248"/>
      <c r="C88" s="249"/>
      <c r="D88" s="249"/>
      <c r="E88" s="456"/>
      <c r="F88" s="250">
        <f t="shared" si="8"/>
        <v>0</v>
      </c>
      <c r="G88" s="250">
        <f t="shared" si="9"/>
        <v>0</v>
      </c>
      <c r="H88" s="251">
        <f t="shared" si="10"/>
        <v>0</v>
      </c>
    </row>
    <row r="89" spans="1:8" x14ac:dyDescent="0.2">
      <c r="A89" s="247"/>
      <c r="B89" s="248"/>
      <c r="C89" s="249"/>
      <c r="D89" s="249"/>
      <c r="E89" s="456"/>
      <c r="F89" s="250">
        <f t="shared" si="8"/>
        <v>0</v>
      </c>
      <c r="G89" s="250">
        <f t="shared" si="9"/>
        <v>0</v>
      </c>
      <c r="H89" s="251">
        <f t="shared" si="10"/>
        <v>0</v>
      </c>
    </row>
    <row r="90" spans="1:8" x14ac:dyDescent="0.2">
      <c r="A90" s="247"/>
      <c r="B90" s="248"/>
      <c r="C90" s="249"/>
      <c r="D90" s="249"/>
      <c r="E90" s="456"/>
      <c r="F90" s="250">
        <f t="shared" si="8"/>
        <v>0</v>
      </c>
      <c r="G90" s="250">
        <f t="shared" si="9"/>
        <v>0</v>
      </c>
      <c r="H90" s="251">
        <f t="shared" si="10"/>
        <v>0</v>
      </c>
    </row>
    <row r="91" spans="1:8" x14ac:dyDescent="0.2">
      <c r="A91" s="247"/>
      <c r="B91" s="248"/>
      <c r="C91" s="249"/>
      <c r="D91" s="249"/>
      <c r="E91" s="456"/>
      <c r="F91" s="250">
        <f t="shared" si="8"/>
        <v>0</v>
      </c>
      <c r="G91" s="250">
        <f t="shared" si="9"/>
        <v>0</v>
      </c>
      <c r="H91" s="251">
        <f t="shared" si="10"/>
        <v>0</v>
      </c>
    </row>
    <row r="92" spans="1:8" x14ac:dyDescent="0.2">
      <c r="A92" s="247"/>
      <c r="B92" s="248"/>
      <c r="C92" s="249"/>
      <c r="D92" s="249"/>
      <c r="E92" s="456"/>
      <c r="F92" s="250">
        <f t="shared" si="8"/>
        <v>0</v>
      </c>
      <c r="G92" s="250">
        <f t="shared" si="9"/>
        <v>0</v>
      </c>
      <c r="H92" s="251">
        <f t="shared" si="10"/>
        <v>0</v>
      </c>
    </row>
    <row r="93" spans="1:8" x14ac:dyDescent="0.2">
      <c r="A93" s="247"/>
      <c r="B93" s="248"/>
      <c r="C93" s="249"/>
      <c r="D93" s="249"/>
      <c r="E93" s="456"/>
      <c r="F93" s="250">
        <f t="shared" si="8"/>
        <v>0</v>
      </c>
      <c r="G93" s="250">
        <f t="shared" si="9"/>
        <v>0</v>
      </c>
      <c r="H93" s="251">
        <f t="shared" si="10"/>
        <v>0</v>
      </c>
    </row>
    <row r="94" spans="1:8" x14ac:dyDescent="0.2">
      <c r="A94" s="247"/>
      <c r="B94" s="248"/>
      <c r="C94" s="249"/>
      <c r="D94" s="249"/>
      <c r="E94" s="456"/>
      <c r="F94" s="250">
        <f t="shared" si="8"/>
        <v>0</v>
      </c>
      <c r="G94" s="250">
        <f t="shared" si="9"/>
        <v>0</v>
      </c>
      <c r="H94" s="251">
        <f t="shared" si="10"/>
        <v>0</v>
      </c>
    </row>
    <row r="95" spans="1:8" x14ac:dyDescent="0.2">
      <c r="A95" s="247"/>
      <c r="B95" s="248"/>
      <c r="C95" s="249"/>
      <c r="D95" s="249"/>
      <c r="E95" s="456"/>
      <c r="F95" s="250">
        <f t="shared" si="8"/>
        <v>0</v>
      </c>
      <c r="G95" s="250">
        <f t="shared" si="9"/>
        <v>0</v>
      </c>
      <c r="H95" s="251">
        <f t="shared" si="10"/>
        <v>0</v>
      </c>
    </row>
    <row r="96" spans="1:8" x14ac:dyDescent="0.2">
      <c r="A96" s="247"/>
      <c r="B96" s="248"/>
      <c r="C96" s="249"/>
      <c r="D96" s="249"/>
      <c r="E96" s="456"/>
      <c r="F96" s="250">
        <f t="shared" si="6"/>
        <v>0</v>
      </c>
      <c r="G96" s="250">
        <f t="shared" si="7"/>
        <v>0</v>
      </c>
      <c r="H96" s="251">
        <f t="shared" ref="H96:H101" si="11">SUM(F96+G96)</f>
        <v>0</v>
      </c>
    </row>
    <row r="97" spans="1:8" x14ac:dyDescent="0.2">
      <c r="A97" s="247"/>
      <c r="B97" s="248"/>
      <c r="C97" s="249"/>
      <c r="D97" s="249"/>
      <c r="E97" s="456"/>
      <c r="F97" s="250">
        <f t="shared" si="6"/>
        <v>0</v>
      </c>
      <c r="G97" s="250">
        <f t="shared" si="7"/>
        <v>0</v>
      </c>
      <c r="H97" s="251">
        <f t="shared" si="11"/>
        <v>0</v>
      </c>
    </row>
    <row r="98" spans="1:8" x14ac:dyDescent="0.2">
      <c r="A98" s="247"/>
      <c r="B98" s="248"/>
      <c r="C98" s="249"/>
      <c r="D98" s="249"/>
      <c r="E98" s="456"/>
      <c r="F98" s="250">
        <f t="shared" si="6"/>
        <v>0</v>
      </c>
      <c r="G98" s="250">
        <f t="shared" si="7"/>
        <v>0</v>
      </c>
      <c r="H98" s="251">
        <f t="shared" si="11"/>
        <v>0</v>
      </c>
    </row>
    <row r="99" spans="1:8" x14ac:dyDescent="0.2">
      <c r="A99" s="247"/>
      <c r="B99" s="248"/>
      <c r="C99" s="249"/>
      <c r="D99" s="249"/>
      <c r="E99" s="456"/>
      <c r="F99" s="250">
        <f t="shared" si="6"/>
        <v>0</v>
      </c>
      <c r="G99" s="250">
        <f t="shared" si="7"/>
        <v>0</v>
      </c>
      <c r="H99" s="251">
        <f t="shared" si="11"/>
        <v>0</v>
      </c>
    </row>
    <row r="100" spans="1:8" x14ac:dyDescent="0.2">
      <c r="A100" s="247"/>
      <c r="B100" s="248"/>
      <c r="C100" s="249"/>
      <c r="D100" s="249"/>
      <c r="E100" s="456"/>
      <c r="F100" s="250">
        <f t="shared" si="6"/>
        <v>0</v>
      </c>
      <c r="G100" s="250">
        <f t="shared" si="7"/>
        <v>0</v>
      </c>
      <c r="H100" s="251">
        <f t="shared" si="11"/>
        <v>0</v>
      </c>
    </row>
    <row r="101" spans="1:8" x14ac:dyDescent="0.2">
      <c r="A101" s="247"/>
      <c r="B101" s="248"/>
      <c r="C101" s="249"/>
      <c r="D101" s="249"/>
      <c r="E101" s="456"/>
      <c r="F101" s="250">
        <f t="shared" si="6"/>
        <v>0</v>
      </c>
      <c r="G101" s="250">
        <f t="shared" si="7"/>
        <v>0</v>
      </c>
      <c r="H101" s="251">
        <f t="shared" si="11"/>
        <v>0</v>
      </c>
    </row>
    <row r="102" spans="1:8" ht="17.25" customHeight="1" x14ac:dyDescent="0.2">
      <c r="A102" s="247"/>
      <c r="B102" s="248"/>
      <c r="C102" s="249"/>
      <c r="D102" s="214"/>
      <c r="E102" s="437"/>
      <c r="F102" s="250">
        <f t="shared" si="6"/>
        <v>0</v>
      </c>
      <c r="G102" s="250">
        <f t="shared" si="7"/>
        <v>0</v>
      </c>
      <c r="H102" s="251">
        <f t="shared" si="1"/>
        <v>0</v>
      </c>
    </row>
    <row r="103" spans="1:8" ht="17.25" customHeight="1" x14ac:dyDescent="0.2">
      <c r="A103" s="247"/>
      <c r="B103" s="248"/>
      <c r="C103" s="249"/>
      <c r="D103" s="214"/>
      <c r="E103" s="437"/>
      <c r="F103" s="250">
        <f t="shared" si="6"/>
        <v>0</v>
      </c>
      <c r="G103" s="250">
        <f t="shared" si="7"/>
        <v>0</v>
      </c>
      <c r="H103" s="251">
        <f t="shared" si="1"/>
        <v>0</v>
      </c>
    </row>
    <row r="104" spans="1:8" ht="17.25" customHeight="1" x14ac:dyDescent="0.2">
      <c r="A104" s="247"/>
      <c r="B104" s="248"/>
      <c r="C104" s="249"/>
      <c r="D104" s="214"/>
      <c r="E104" s="437"/>
      <c r="F104" s="250">
        <f t="shared" si="6"/>
        <v>0</v>
      </c>
      <c r="G104" s="250">
        <f t="shared" si="7"/>
        <v>0</v>
      </c>
      <c r="H104" s="251">
        <f t="shared" si="1"/>
        <v>0</v>
      </c>
    </row>
    <row r="105" spans="1:8" ht="17.25" customHeight="1" x14ac:dyDescent="0.2">
      <c r="A105" s="247"/>
      <c r="B105" s="248"/>
      <c r="C105" s="249"/>
      <c r="D105" s="214"/>
      <c r="E105" s="437"/>
      <c r="F105" s="250">
        <f t="shared" si="6"/>
        <v>0</v>
      </c>
      <c r="G105" s="250">
        <f t="shared" si="7"/>
        <v>0</v>
      </c>
      <c r="H105" s="251">
        <f t="shared" si="1"/>
        <v>0</v>
      </c>
    </row>
    <row r="106" spans="1:8" ht="17.25" customHeight="1" x14ac:dyDescent="0.2">
      <c r="A106" s="247"/>
      <c r="B106" s="248"/>
      <c r="C106" s="249"/>
      <c r="D106" s="214"/>
      <c r="E106" s="437"/>
      <c r="F106" s="250">
        <f t="shared" si="6"/>
        <v>0</v>
      </c>
      <c r="G106" s="250">
        <f t="shared" si="7"/>
        <v>0</v>
      </c>
      <c r="H106" s="251">
        <f t="shared" si="1"/>
        <v>0</v>
      </c>
    </row>
    <row r="107" spans="1:8" ht="17.25" customHeight="1" x14ac:dyDescent="0.2">
      <c r="A107" s="247"/>
      <c r="B107" s="248"/>
      <c r="C107" s="249"/>
      <c r="D107" s="214"/>
      <c r="E107" s="437"/>
      <c r="F107" s="250">
        <f t="shared" si="6"/>
        <v>0</v>
      </c>
      <c r="G107" s="250">
        <f t="shared" si="7"/>
        <v>0</v>
      </c>
      <c r="H107" s="251">
        <f t="shared" si="1"/>
        <v>0</v>
      </c>
    </row>
    <row r="108" spans="1:8" ht="17.25" customHeight="1" x14ac:dyDescent="0.2">
      <c r="A108" s="247"/>
      <c r="B108" s="248"/>
      <c r="C108" s="249"/>
      <c r="D108" s="214"/>
      <c r="E108" s="437"/>
      <c r="F108" s="250">
        <f t="shared" si="6"/>
        <v>0</v>
      </c>
      <c r="G108" s="250">
        <f t="shared" si="7"/>
        <v>0</v>
      </c>
      <c r="H108" s="251">
        <f>SUM(F108+G108)</f>
        <v>0</v>
      </c>
    </row>
    <row r="109" spans="1:8" ht="17.25" customHeight="1" x14ac:dyDescent="0.2">
      <c r="A109" s="506" t="s">
        <v>198</v>
      </c>
      <c r="B109" s="506"/>
      <c r="C109" s="506"/>
      <c r="D109" s="506"/>
      <c r="E109" s="506"/>
      <c r="F109" s="506"/>
      <c r="G109" s="506"/>
      <c r="H109" s="507"/>
    </row>
    <row r="110" spans="1:8" ht="17.25" customHeight="1" x14ac:dyDescent="0.2">
      <c r="A110" s="436"/>
      <c r="B110" s="436"/>
      <c r="C110" s="438"/>
      <c r="D110" s="438"/>
      <c r="E110" s="437"/>
      <c r="F110" s="250">
        <f t="shared" ref="F110:F120" si="12">+C110*D110*E110</f>
        <v>0</v>
      </c>
      <c r="G110" s="459"/>
      <c r="H110" s="251">
        <f>G110+F110</f>
        <v>0</v>
      </c>
    </row>
    <row r="111" spans="1:8" ht="17.25" customHeight="1" x14ac:dyDescent="0.2">
      <c r="A111" s="436"/>
      <c r="B111" s="439"/>
      <c r="C111" s="440"/>
      <c r="D111" s="440"/>
      <c r="E111" s="437"/>
      <c r="F111" s="250">
        <f t="shared" ref="F111:F115" si="13">+C111*D111*E111</f>
        <v>0</v>
      </c>
      <c r="G111" s="459"/>
      <c r="H111" s="251">
        <f t="shared" ref="H111:H115" si="14">G111+F111</f>
        <v>0</v>
      </c>
    </row>
    <row r="112" spans="1:8" ht="17.25" customHeight="1" x14ac:dyDescent="0.2">
      <c r="A112" s="436"/>
      <c r="B112" s="439"/>
      <c r="C112" s="440"/>
      <c r="D112" s="440"/>
      <c r="E112" s="437"/>
      <c r="F112" s="250">
        <f t="shared" si="13"/>
        <v>0</v>
      </c>
      <c r="G112" s="459"/>
      <c r="H112" s="251">
        <f t="shared" si="14"/>
        <v>0</v>
      </c>
    </row>
    <row r="113" spans="1:8" ht="17.25" customHeight="1" x14ac:dyDescent="0.2">
      <c r="A113" s="436"/>
      <c r="B113" s="439"/>
      <c r="C113" s="440"/>
      <c r="D113" s="440"/>
      <c r="E113" s="437"/>
      <c r="F113" s="250">
        <f t="shared" si="13"/>
        <v>0</v>
      </c>
      <c r="G113" s="460"/>
      <c r="H113" s="251">
        <f t="shared" si="14"/>
        <v>0</v>
      </c>
    </row>
    <row r="114" spans="1:8" ht="17.25" customHeight="1" x14ac:dyDescent="0.2">
      <c r="A114" s="436"/>
      <c r="B114" s="439"/>
      <c r="C114" s="440"/>
      <c r="D114" s="440"/>
      <c r="E114" s="437"/>
      <c r="F114" s="250">
        <f t="shared" si="13"/>
        <v>0</v>
      </c>
      <c r="G114" s="459"/>
      <c r="H114" s="251">
        <f t="shared" si="14"/>
        <v>0</v>
      </c>
    </row>
    <row r="115" spans="1:8" ht="17.25" customHeight="1" x14ac:dyDescent="0.2">
      <c r="A115" s="436"/>
      <c r="B115" s="439"/>
      <c r="C115" s="440"/>
      <c r="D115" s="440"/>
      <c r="E115" s="437"/>
      <c r="F115" s="250">
        <f t="shared" si="13"/>
        <v>0</v>
      </c>
      <c r="G115" s="459"/>
      <c r="H115" s="251">
        <f t="shared" si="14"/>
        <v>0</v>
      </c>
    </row>
    <row r="116" spans="1:8" ht="17.25" customHeight="1" x14ac:dyDescent="0.2">
      <c r="A116" s="436"/>
      <c r="B116" s="439"/>
      <c r="C116" s="440"/>
      <c r="D116" s="440"/>
      <c r="E116" s="437"/>
      <c r="F116" s="250">
        <f t="shared" si="12"/>
        <v>0</v>
      </c>
      <c r="G116" s="459"/>
      <c r="H116" s="251">
        <f t="shared" ref="H116:H120" si="15">G116+F116</f>
        <v>0</v>
      </c>
    </row>
    <row r="117" spans="1:8" ht="17.25" customHeight="1" x14ac:dyDescent="0.2">
      <c r="A117" s="436"/>
      <c r="B117" s="439"/>
      <c r="C117" s="440"/>
      <c r="D117" s="440"/>
      <c r="E117" s="437"/>
      <c r="F117" s="250">
        <f t="shared" si="12"/>
        <v>0</v>
      </c>
      <c r="G117" s="459"/>
      <c r="H117" s="251">
        <f t="shared" si="15"/>
        <v>0</v>
      </c>
    </row>
    <row r="118" spans="1:8" ht="17.25" customHeight="1" x14ac:dyDescent="0.2">
      <c r="A118" s="441"/>
      <c r="B118" s="442"/>
      <c r="C118" s="443"/>
      <c r="D118" s="440"/>
      <c r="E118" s="437"/>
      <c r="F118" s="250">
        <f t="shared" si="12"/>
        <v>0</v>
      </c>
      <c r="G118" s="459"/>
      <c r="H118" s="251">
        <f t="shared" si="15"/>
        <v>0</v>
      </c>
    </row>
    <row r="119" spans="1:8" ht="17.25" customHeight="1" x14ac:dyDescent="0.2">
      <c r="A119" s="441"/>
      <c r="B119" s="442"/>
      <c r="C119" s="443"/>
      <c r="D119" s="440"/>
      <c r="E119" s="437"/>
      <c r="F119" s="250">
        <f t="shared" si="12"/>
        <v>0</v>
      </c>
      <c r="G119" s="459"/>
      <c r="H119" s="251">
        <f t="shared" si="15"/>
        <v>0</v>
      </c>
    </row>
    <row r="120" spans="1:8" ht="17.25" customHeight="1" thickBot="1" x14ac:dyDescent="0.25">
      <c r="A120" s="441"/>
      <c r="B120" s="442"/>
      <c r="C120" s="443"/>
      <c r="D120" s="440"/>
      <c r="E120" s="437"/>
      <c r="F120" s="250">
        <f t="shared" si="12"/>
        <v>0</v>
      </c>
      <c r="G120" s="459"/>
      <c r="H120" s="251">
        <f t="shared" si="15"/>
        <v>0</v>
      </c>
    </row>
    <row r="121" spans="1:8" ht="15.75" customHeight="1" thickBot="1" x14ac:dyDescent="0.25">
      <c r="A121" s="252"/>
      <c r="B121" s="253"/>
      <c r="C121" s="254"/>
      <c r="D121" s="255">
        <f>SUM(D13:D120)</f>
        <v>0</v>
      </c>
      <c r="E121" s="457"/>
      <c r="F121" s="257">
        <f>SUM(F13:F120)</f>
        <v>0</v>
      </c>
      <c r="G121" s="257">
        <f>SUM(G13:G120)</f>
        <v>0</v>
      </c>
      <c r="H121" s="258">
        <f>SUM(H12:H120)</f>
        <v>0</v>
      </c>
    </row>
    <row r="122" spans="1:8" x14ac:dyDescent="0.2">
      <c r="A122" s="259"/>
      <c r="B122" s="260"/>
      <c r="C122" s="260"/>
      <c r="D122" s="321" t="s">
        <v>173</v>
      </c>
      <c r="E122" s="458"/>
      <c r="F122" s="261"/>
      <c r="G122" s="261"/>
    </row>
    <row r="123" spans="1:8" ht="13.5" thickBot="1" x14ac:dyDescent="0.25">
      <c r="A123" s="259"/>
      <c r="B123" s="261"/>
      <c r="C123" s="261"/>
      <c r="D123" s="261"/>
      <c r="E123" s="458"/>
      <c r="F123" s="261"/>
      <c r="G123" s="261"/>
    </row>
    <row r="124" spans="1:8" ht="18" customHeight="1" x14ac:dyDescent="0.2">
      <c r="B124" s="526" t="s">
        <v>13</v>
      </c>
      <c r="C124" s="527"/>
      <c r="D124" s="527"/>
      <c r="E124" s="528"/>
      <c r="F124" s="262">
        <f>+F121</f>
        <v>0</v>
      </c>
    </row>
    <row r="125" spans="1:8" ht="18" customHeight="1" x14ac:dyDescent="0.2">
      <c r="B125" s="529" t="s">
        <v>14</v>
      </c>
      <c r="C125" s="530"/>
      <c r="D125" s="530"/>
      <c r="E125" s="531"/>
      <c r="F125" s="263">
        <f>+G121</f>
        <v>0</v>
      </c>
    </row>
    <row r="126" spans="1:8" ht="18" customHeight="1" thickBot="1" x14ac:dyDescent="0.25">
      <c r="B126" s="529" t="s">
        <v>34</v>
      </c>
      <c r="C126" s="530"/>
      <c r="D126" s="530"/>
      <c r="E126" s="531"/>
      <c r="F126" s="231"/>
    </row>
    <row r="127" spans="1:8" ht="18" customHeight="1" thickBot="1" x14ac:dyDescent="0.25">
      <c r="B127" s="532" t="s">
        <v>35</v>
      </c>
      <c r="C127" s="533"/>
      <c r="D127" s="533"/>
      <c r="E127" s="534"/>
      <c r="F127" s="231"/>
    </row>
    <row r="128" spans="1:8" ht="18" customHeight="1" thickBot="1" x14ac:dyDescent="0.25">
      <c r="B128" s="535" t="s">
        <v>191</v>
      </c>
      <c r="C128" s="536"/>
      <c r="D128" s="536"/>
      <c r="E128" s="537"/>
      <c r="F128" s="264">
        <f>SUM(F124:F127)</f>
        <v>0</v>
      </c>
    </row>
    <row r="129" spans="1:8" x14ac:dyDescent="0.2">
      <c r="D129" s="538"/>
      <c r="E129" s="538"/>
    </row>
    <row r="130" spans="1:8" hidden="1" x14ac:dyDescent="0.2"/>
    <row r="132" spans="1:8" ht="27.75" customHeight="1" x14ac:dyDescent="0.2">
      <c r="A132" s="233" t="s">
        <v>109</v>
      </c>
      <c r="B132" s="521" t="s">
        <v>125</v>
      </c>
      <c r="C132" s="521"/>
      <c r="D132" s="521"/>
      <c r="E132" s="521"/>
      <c r="F132" s="521"/>
      <c r="G132" s="521"/>
      <c r="H132" s="521"/>
    </row>
    <row r="135" spans="1:8" customFormat="1" ht="41.25" customHeight="1" x14ac:dyDescent="0.2">
      <c r="A135" s="233" t="s">
        <v>109</v>
      </c>
      <c r="B135" s="494" t="s">
        <v>194</v>
      </c>
      <c r="C135" s="494"/>
      <c r="D135" s="494"/>
      <c r="E135" s="494"/>
      <c r="F135" s="494"/>
      <c r="G135" s="494"/>
      <c r="H135" s="494"/>
    </row>
  </sheetData>
  <sheetProtection selectLockedCells="1"/>
  <mergeCells count="19">
    <mergeCell ref="B132:H132"/>
    <mergeCell ref="B135:H135"/>
    <mergeCell ref="B125:E125"/>
    <mergeCell ref="B126:E126"/>
    <mergeCell ref="B127:E127"/>
    <mergeCell ref="B128:E128"/>
    <mergeCell ref="D129:E129"/>
    <mergeCell ref="A10:I10"/>
    <mergeCell ref="A13:H13"/>
    <mergeCell ref="A81:H81"/>
    <mergeCell ref="A109:H109"/>
    <mergeCell ref="B124:E124"/>
    <mergeCell ref="A6:F6"/>
    <mergeCell ref="A8:F8"/>
    <mergeCell ref="A4:B4"/>
    <mergeCell ref="A1:H1"/>
    <mergeCell ref="A2:H2"/>
    <mergeCell ref="A3:H3"/>
    <mergeCell ref="C4:I4"/>
  </mergeCells>
  <phoneticPr fontId="0" type="noConversion"/>
  <pageMargins left="0.5" right="0.5" top="0.75" bottom="0.5" header="0.5" footer="0.5"/>
  <pageSetup scale="57" orientation="portrait" r:id="rId1"/>
  <headerFooter alignWithMargins="0">
    <oddHeader xml:space="preserve">&amp;RATTACHMENT C-3 PERSONAL ASSISTANCE
</oddHeader>
    <oddFooter xml:space="preserve">&amp;C41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123"/>
  <sheetViews>
    <sheetView zoomScale="91" zoomScaleNormal="91" workbookViewId="0">
      <selection activeCell="A3" sqref="A3:H3"/>
    </sheetView>
  </sheetViews>
  <sheetFormatPr defaultColWidth="9.140625" defaultRowHeight="12.75" x14ac:dyDescent="0.2"/>
  <cols>
    <col min="1" max="1" width="17.5703125" style="239" customWidth="1"/>
    <col min="2" max="4" width="17.5703125" style="236" customWidth="1"/>
    <col min="5" max="5" width="11.28515625" style="236" bestFit="1" customWidth="1"/>
    <col min="6" max="6" width="12.42578125" style="236" customWidth="1"/>
    <col min="7" max="7" width="13.85546875" style="236" customWidth="1"/>
    <col min="8" max="8" width="15.42578125" style="236" bestFit="1" customWidth="1"/>
    <col min="9" max="16384" width="9.140625" style="236"/>
  </cols>
  <sheetData>
    <row r="1" spans="1:9" s="202" customFormat="1" ht="20.25" customHeight="1" x14ac:dyDescent="0.25">
      <c r="A1" s="500" t="s">
        <v>168</v>
      </c>
      <c r="B1" s="500"/>
      <c r="C1" s="500"/>
      <c r="D1" s="500"/>
      <c r="E1" s="500"/>
      <c r="F1" s="500"/>
      <c r="G1" s="500"/>
      <c r="H1" s="500"/>
      <c r="I1" s="201"/>
    </row>
    <row r="2" spans="1:9" s="202" customFormat="1" ht="20.25" customHeight="1" x14ac:dyDescent="0.25">
      <c r="A2" s="523" t="s">
        <v>230</v>
      </c>
      <c r="B2" s="524"/>
      <c r="C2" s="524"/>
      <c r="D2" s="524"/>
      <c r="E2" s="524"/>
      <c r="F2" s="524"/>
      <c r="G2" s="524"/>
      <c r="H2" s="524"/>
    </row>
    <row r="3" spans="1:9" s="202" customFormat="1" ht="18.75" customHeight="1" x14ac:dyDescent="0.25">
      <c r="A3" s="524" t="s">
        <v>240</v>
      </c>
      <c r="B3" s="524"/>
      <c r="C3" s="524"/>
      <c r="D3" s="524"/>
      <c r="E3" s="524"/>
      <c r="F3" s="524"/>
      <c r="G3" s="524"/>
      <c r="H3" s="524"/>
    </row>
    <row r="4" spans="1:9" ht="24" customHeight="1" thickBot="1" x14ac:dyDescent="0.3">
      <c r="A4" s="522" t="s">
        <v>6</v>
      </c>
      <c r="B4" s="522"/>
      <c r="C4" s="477"/>
      <c r="D4" s="477"/>
      <c r="E4" s="477"/>
      <c r="F4" s="477"/>
      <c r="G4" s="477"/>
      <c r="H4" s="477"/>
      <c r="I4" s="477"/>
    </row>
    <row r="6" spans="1:9" ht="28.5" customHeight="1" thickBot="1" x14ac:dyDescent="0.25">
      <c r="A6" s="501" t="s">
        <v>160</v>
      </c>
      <c r="B6" s="501"/>
      <c r="C6" s="501"/>
      <c r="D6" s="501"/>
      <c r="E6" s="501"/>
      <c r="F6" s="501"/>
      <c r="G6" s="237">
        <v>0</v>
      </c>
      <c r="H6" s="238" t="s">
        <v>169</v>
      </c>
    </row>
    <row r="7" spans="1:9" x14ac:dyDescent="0.2">
      <c r="E7" s="240"/>
    </row>
    <row r="8" spans="1:9" ht="28.5" customHeight="1" thickBot="1" x14ac:dyDescent="0.25">
      <c r="A8" s="501" t="s">
        <v>160</v>
      </c>
      <c r="B8" s="501"/>
      <c r="C8" s="501"/>
      <c r="D8" s="501"/>
      <c r="E8" s="501"/>
      <c r="F8" s="501"/>
      <c r="G8" s="237">
        <v>0</v>
      </c>
      <c r="H8" s="238" t="s">
        <v>170</v>
      </c>
    </row>
    <row r="9" spans="1:9" x14ac:dyDescent="0.2">
      <c r="E9" s="240"/>
    </row>
    <row r="10" spans="1:9" ht="12.75" customHeight="1" x14ac:dyDescent="0.2">
      <c r="A10" s="501" t="s">
        <v>126</v>
      </c>
      <c r="B10" s="525"/>
      <c r="C10" s="525"/>
      <c r="D10" s="525"/>
      <c r="E10" s="525"/>
      <c r="F10" s="525"/>
      <c r="G10" s="525"/>
      <c r="H10" s="525"/>
      <c r="I10" s="525"/>
    </row>
    <row r="11" spans="1:9" ht="13.5" thickBot="1" x14ac:dyDescent="0.25"/>
    <row r="12" spans="1:9" ht="54.75" customHeight="1" thickBot="1" x14ac:dyDescent="0.25">
      <c r="A12" s="241" t="s">
        <v>37</v>
      </c>
      <c r="B12" s="242" t="s">
        <v>7</v>
      </c>
      <c r="C12" s="242" t="s">
        <v>9</v>
      </c>
      <c r="D12" s="45" t="s">
        <v>171</v>
      </c>
      <c r="E12" s="242" t="s">
        <v>110</v>
      </c>
      <c r="F12" s="243" t="s">
        <v>8</v>
      </c>
      <c r="G12" s="244" t="s">
        <v>12</v>
      </c>
      <c r="H12" s="245" t="s">
        <v>11</v>
      </c>
    </row>
    <row r="13" spans="1:9" ht="25.5" customHeight="1" x14ac:dyDescent="0.2">
      <c r="A13" s="502" t="s">
        <v>172</v>
      </c>
      <c r="B13" s="503"/>
      <c r="C13" s="503"/>
      <c r="D13" s="503"/>
      <c r="E13" s="503"/>
      <c r="F13" s="503"/>
      <c r="G13" s="503"/>
      <c r="H13" s="504"/>
      <c r="I13" s="246"/>
    </row>
    <row r="14" spans="1:9" x14ac:dyDescent="0.2">
      <c r="A14" s="409"/>
      <c r="B14" s="417"/>
      <c r="C14" s="418"/>
      <c r="D14" s="418"/>
      <c r="E14" s="215">
        <v>52</v>
      </c>
      <c r="F14" s="250">
        <f>+C14*D14*E14</f>
        <v>0</v>
      </c>
      <c r="G14" s="250">
        <f>+F14*$G$6</f>
        <v>0</v>
      </c>
      <c r="H14" s="251">
        <f t="shared" ref="H14:H95" si="0">SUM(F14+G14)</f>
        <v>0</v>
      </c>
      <c r="I14" s="246"/>
    </row>
    <row r="15" spans="1:9" ht="12.75" customHeight="1" x14ac:dyDescent="0.2">
      <c r="A15" s="409"/>
      <c r="B15" s="419"/>
      <c r="C15" s="420"/>
      <c r="D15" s="420"/>
      <c r="E15" s="215">
        <v>52</v>
      </c>
      <c r="F15" s="250">
        <f t="shared" ref="F15:F66" si="1">+C15*D15*E15</f>
        <v>0</v>
      </c>
      <c r="G15" s="250">
        <f>+F15*$G$6</f>
        <v>0</v>
      </c>
      <c r="H15" s="251">
        <f t="shared" si="0"/>
        <v>0</v>
      </c>
    </row>
    <row r="16" spans="1:9" ht="12.75" customHeight="1" x14ac:dyDescent="0.2">
      <c r="A16" s="409"/>
      <c r="B16" s="419"/>
      <c r="C16" s="420"/>
      <c r="D16" s="420"/>
      <c r="E16" s="215">
        <v>52</v>
      </c>
      <c r="F16" s="250">
        <f t="shared" ref="F16" si="2">+C16*D16*E16</f>
        <v>0</v>
      </c>
      <c r="G16" s="250">
        <f>+F16*$G$6</f>
        <v>0</v>
      </c>
      <c r="H16" s="251">
        <f t="shared" ref="H16" si="3">SUM(F16+G16)</f>
        <v>0</v>
      </c>
    </row>
    <row r="17" spans="1:8" ht="12.75" customHeight="1" x14ac:dyDescent="0.2">
      <c r="A17" s="409"/>
      <c r="B17" s="419"/>
      <c r="C17" s="420"/>
      <c r="D17" s="420"/>
      <c r="E17" s="215">
        <v>52</v>
      </c>
      <c r="F17" s="250">
        <f t="shared" ref="F17:F40" si="4">+C17*D17*E17</f>
        <v>0</v>
      </c>
      <c r="G17" s="250">
        <f t="shared" ref="G17:G40" si="5">+F17*$G$6</f>
        <v>0</v>
      </c>
      <c r="H17" s="251">
        <f t="shared" ref="H17:H40" si="6">SUM(F17+G17)</f>
        <v>0</v>
      </c>
    </row>
    <row r="18" spans="1:8" ht="12.75" customHeight="1" x14ac:dyDescent="0.2">
      <c r="A18" s="409"/>
      <c r="B18" s="419"/>
      <c r="C18" s="420"/>
      <c r="D18" s="420"/>
      <c r="E18" s="215">
        <v>52</v>
      </c>
      <c r="F18" s="250">
        <f t="shared" si="4"/>
        <v>0</v>
      </c>
      <c r="G18" s="250">
        <f t="shared" si="5"/>
        <v>0</v>
      </c>
      <c r="H18" s="251">
        <f t="shared" si="6"/>
        <v>0</v>
      </c>
    </row>
    <row r="19" spans="1:8" ht="12.75" customHeight="1" x14ac:dyDescent="0.2">
      <c r="A19" s="409"/>
      <c r="B19" s="419"/>
      <c r="C19" s="420"/>
      <c r="D19" s="420"/>
      <c r="E19" s="215">
        <v>52</v>
      </c>
      <c r="F19" s="250">
        <f t="shared" si="4"/>
        <v>0</v>
      </c>
      <c r="G19" s="250">
        <f t="shared" si="5"/>
        <v>0</v>
      </c>
      <c r="H19" s="251">
        <f t="shared" si="6"/>
        <v>0</v>
      </c>
    </row>
    <row r="20" spans="1:8" ht="12.75" customHeight="1" x14ac:dyDescent="0.2">
      <c r="A20" s="409"/>
      <c r="B20" s="419"/>
      <c r="C20" s="420"/>
      <c r="D20" s="420"/>
      <c r="E20" s="215">
        <v>52</v>
      </c>
      <c r="F20" s="250">
        <f t="shared" si="4"/>
        <v>0</v>
      </c>
      <c r="G20" s="250">
        <f t="shared" si="5"/>
        <v>0</v>
      </c>
      <c r="H20" s="251">
        <f t="shared" si="6"/>
        <v>0</v>
      </c>
    </row>
    <row r="21" spans="1:8" ht="12.75" customHeight="1" x14ac:dyDescent="0.2">
      <c r="A21" s="409"/>
      <c r="B21" s="419"/>
      <c r="C21" s="420"/>
      <c r="D21" s="420"/>
      <c r="E21" s="215">
        <v>52</v>
      </c>
      <c r="F21" s="250">
        <f t="shared" si="4"/>
        <v>0</v>
      </c>
      <c r="G21" s="250">
        <f t="shared" si="5"/>
        <v>0</v>
      </c>
      <c r="H21" s="251">
        <f t="shared" si="6"/>
        <v>0</v>
      </c>
    </row>
    <row r="22" spans="1:8" ht="12.75" customHeight="1" x14ac:dyDescent="0.2">
      <c r="A22" s="409"/>
      <c r="B22" s="419"/>
      <c r="C22" s="420"/>
      <c r="D22" s="420"/>
      <c r="E22" s="215">
        <v>52</v>
      </c>
      <c r="F22" s="250">
        <f t="shared" si="4"/>
        <v>0</v>
      </c>
      <c r="G22" s="250">
        <f t="shared" si="5"/>
        <v>0</v>
      </c>
      <c r="H22" s="251">
        <f t="shared" si="6"/>
        <v>0</v>
      </c>
    </row>
    <row r="23" spans="1:8" ht="12.75" customHeight="1" x14ac:dyDescent="0.2">
      <c r="A23" s="409"/>
      <c r="B23" s="419"/>
      <c r="C23" s="420"/>
      <c r="D23" s="420"/>
      <c r="E23" s="215">
        <v>52</v>
      </c>
      <c r="F23" s="250">
        <f t="shared" si="4"/>
        <v>0</v>
      </c>
      <c r="G23" s="250">
        <f t="shared" si="5"/>
        <v>0</v>
      </c>
      <c r="H23" s="251">
        <f t="shared" si="6"/>
        <v>0</v>
      </c>
    </row>
    <row r="24" spans="1:8" ht="12.75" customHeight="1" x14ac:dyDescent="0.2">
      <c r="A24" s="409"/>
      <c r="B24" s="419"/>
      <c r="C24" s="420"/>
      <c r="D24" s="420"/>
      <c r="E24" s="215">
        <v>52</v>
      </c>
      <c r="F24" s="250">
        <f t="shared" si="4"/>
        <v>0</v>
      </c>
      <c r="G24" s="250">
        <f t="shared" si="5"/>
        <v>0</v>
      </c>
      <c r="H24" s="251">
        <f t="shared" si="6"/>
        <v>0</v>
      </c>
    </row>
    <row r="25" spans="1:8" ht="12.75" customHeight="1" x14ac:dyDescent="0.2">
      <c r="A25" s="409"/>
      <c r="B25" s="419"/>
      <c r="C25" s="420"/>
      <c r="D25" s="420"/>
      <c r="E25" s="215">
        <v>52</v>
      </c>
      <c r="F25" s="250">
        <f t="shared" si="4"/>
        <v>0</v>
      </c>
      <c r="G25" s="250">
        <f t="shared" si="5"/>
        <v>0</v>
      </c>
      <c r="H25" s="251">
        <f t="shared" si="6"/>
        <v>0</v>
      </c>
    </row>
    <row r="26" spans="1:8" ht="12.75" customHeight="1" x14ac:dyDescent="0.2">
      <c r="A26" s="409"/>
      <c r="B26" s="419"/>
      <c r="C26" s="420"/>
      <c r="D26" s="420"/>
      <c r="E26" s="215">
        <v>52</v>
      </c>
      <c r="F26" s="250">
        <f t="shared" si="4"/>
        <v>0</v>
      </c>
      <c r="G26" s="250">
        <f t="shared" si="5"/>
        <v>0</v>
      </c>
      <c r="H26" s="251">
        <f t="shared" si="6"/>
        <v>0</v>
      </c>
    </row>
    <row r="27" spans="1:8" ht="12.75" customHeight="1" x14ac:dyDescent="0.2">
      <c r="A27" s="409"/>
      <c r="B27" s="419"/>
      <c r="C27" s="420"/>
      <c r="D27" s="420"/>
      <c r="E27" s="215">
        <v>52</v>
      </c>
      <c r="F27" s="250">
        <f t="shared" si="4"/>
        <v>0</v>
      </c>
      <c r="G27" s="250">
        <f t="shared" si="5"/>
        <v>0</v>
      </c>
      <c r="H27" s="251">
        <f t="shared" si="6"/>
        <v>0</v>
      </c>
    </row>
    <row r="28" spans="1:8" ht="12.75" customHeight="1" x14ac:dyDescent="0.2">
      <c r="A28" s="409"/>
      <c r="B28" s="419"/>
      <c r="C28" s="420"/>
      <c r="D28" s="420"/>
      <c r="E28" s="215">
        <v>52</v>
      </c>
      <c r="F28" s="250">
        <f t="shared" si="4"/>
        <v>0</v>
      </c>
      <c r="G28" s="250">
        <f t="shared" si="5"/>
        <v>0</v>
      </c>
      <c r="H28" s="251">
        <f t="shared" si="6"/>
        <v>0</v>
      </c>
    </row>
    <row r="29" spans="1:8" ht="12.75" customHeight="1" x14ac:dyDescent="0.2">
      <c r="A29" s="409"/>
      <c r="B29" s="419"/>
      <c r="C29" s="420"/>
      <c r="D29" s="420"/>
      <c r="E29" s="215">
        <v>52</v>
      </c>
      <c r="F29" s="250">
        <f t="shared" si="4"/>
        <v>0</v>
      </c>
      <c r="G29" s="250">
        <f t="shared" si="5"/>
        <v>0</v>
      </c>
      <c r="H29" s="251">
        <f t="shared" si="6"/>
        <v>0</v>
      </c>
    </row>
    <row r="30" spans="1:8" ht="12.75" customHeight="1" x14ac:dyDescent="0.2">
      <c r="A30" s="409"/>
      <c r="B30" s="419"/>
      <c r="C30" s="420"/>
      <c r="D30" s="420"/>
      <c r="E30" s="215">
        <v>52</v>
      </c>
      <c r="F30" s="250">
        <f t="shared" si="4"/>
        <v>0</v>
      </c>
      <c r="G30" s="250">
        <f t="shared" si="5"/>
        <v>0</v>
      </c>
      <c r="H30" s="251">
        <f t="shared" si="6"/>
        <v>0</v>
      </c>
    </row>
    <row r="31" spans="1:8" ht="12.75" customHeight="1" x14ac:dyDescent="0.2">
      <c r="A31" s="409"/>
      <c r="B31" s="419"/>
      <c r="C31" s="420"/>
      <c r="D31" s="420"/>
      <c r="E31" s="215">
        <v>52</v>
      </c>
      <c r="F31" s="250">
        <f t="shared" si="4"/>
        <v>0</v>
      </c>
      <c r="G31" s="250">
        <f t="shared" si="5"/>
        <v>0</v>
      </c>
      <c r="H31" s="251">
        <f t="shared" si="6"/>
        <v>0</v>
      </c>
    </row>
    <row r="32" spans="1:8" ht="12.75" customHeight="1" x14ac:dyDescent="0.2">
      <c r="A32" s="409"/>
      <c r="B32" s="419"/>
      <c r="C32" s="420"/>
      <c r="D32" s="420"/>
      <c r="E32" s="215">
        <v>52</v>
      </c>
      <c r="F32" s="250">
        <f t="shared" si="4"/>
        <v>0</v>
      </c>
      <c r="G32" s="250">
        <f t="shared" si="5"/>
        <v>0</v>
      </c>
      <c r="H32" s="251">
        <f t="shared" si="6"/>
        <v>0</v>
      </c>
    </row>
    <row r="33" spans="1:8" ht="12.75" customHeight="1" x14ac:dyDescent="0.2">
      <c r="A33" s="409"/>
      <c r="B33" s="419"/>
      <c r="C33" s="420"/>
      <c r="D33" s="420"/>
      <c r="E33" s="215">
        <v>52</v>
      </c>
      <c r="F33" s="250">
        <f t="shared" si="4"/>
        <v>0</v>
      </c>
      <c r="G33" s="250">
        <f t="shared" si="5"/>
        <v>0</v>
      </c>
      <c r="H33" s="251">
        <f t="shared" si="6"/>
        <v>0</v>
      </c>
    </row>
    <row r="34" spans="1:8" ht="12.75" customHeight="1" x14ac:dyDescent="0.2">
      <c r="A34" s="409"/>
      <c r="B34" s="419"/>
      <c r="C34" s="420"/>
      <c r="D34" s="420"/>
      <c r="E34" s="215">
        <v>52</v>
      </c>
      <c r="F34" s="250">
        <f t="shared" si="4"/>
        <v>0</v>
      </c>
      <c r="G34" s="250">
        <f t="shared" si="5"/>
        <v>0</v>
      </c>
      <c r="H34" s="251">
        <f t="shared" si="6"/>
        <v>0</v>
      </c>
    </row>
    <row r="35" spans="1:8" ht="12.75" customHeight="1" x14ac:dyDescent="0.2">
      <c r="A35" s="409"/>
      <c r="B35" s="419"/>
      <c r="C35" s="420"/>
      <c r="D35" s="420"/>
      <c r="E35" s="215">
        <v>52</v>
      </c>
      <c r="F35" s="250">
        <f t="shared" si="4"/>
        <v>0</v>
      </c>
      <c r="G35" s="250">
        <f t="shared" si="5"/>
        <v>0</v>
      </c>
      <c r="H35" s="251">
        <f t="shared" si="6"/>
        <v>0</v>
      </c>
    </row>
    <row r="36" spans="1:8" ht="12.75" customHeight="1" x14ac:dyDescent="0.2">
      <c r="A36" s="409"/>
      <c r="B36" s="419"/>
      <c r="C36" s="420"/>
      <c r="D36" s="420"/>
      <c r="E36" s="215">
        <v>52</v>
      </c>
      <c r="F36" s="250">
        <f t="shared" si="4"/>
        <v>0</v>
      </c>
      <c r="G36" s="250">
        <f t="shared" si="5"/>
        <v>0</v>
      </c>
      <c r="H36" s="251">
        <f t="shared" si="6"/>
        <v>0</v>
      </c>
    </row>
    <row r="37" spans="1:8" ht="12.75" customHeight="1" x14ac:dyDescent="0.2">
      <c r="A37" s="409"/>
      <c r="B37" s="419"/>
      <c r="C37" s="420"/>
      <c r="D37" s="420"/>
      <c r="E37" s="215">
        <v>52</v>
      </c>
      <c r="F37" s="250">
        <f t="shared" si="4"/>
        <v>0</v>
      </c>
      <c r="G37" s="250">
        <f t="shared" si="5"/>
        <v>0</v>
      </c>
      <c r="H37" s="251">
        <f t="shared" si="6"/>
        <v>0</v>
      </c>
    </row>
    <row r="38" spans="1:8" ht="12.75" customHeight="1" x14ac:dyDescent="0.2">
      <c r="A38" s="409"/>
      <c r="B38" s="419"/>
      <c r="C38" s="420"/>
      <c r="D38" s="420"/>
      <c r="E38" s="215">
        <v>52</v>
      </c>
      <c r="F38" s="250">
        <f t="shared" si="4"/>
        <v>0</v>
      </c>
      <c r="G38" s="250">
        <f t="shared" si="5"/>
        <v>0</v>
      </c>
      <c r="H38" s="251">
        <f t="shared" si="6"/>
        <v>0</v>
      </c>
    </row>
    <row r="39" spans="1:8" ht="12.75" customHeight="1" x14ac:dyDescent="0.2">
      <c r="A39" s="409"/>
      <c r="B39" s="419"/>
      <c r="C39" s="420"/>
      <c r="D39" s="420"/>
      <c r="E39" s="215">
        <v>52</v>
      </c>
      <c r="F39" s="250">
        <f t="shared" si="4"/>
        <v>0</v>
      </c>
      <c r="G39" s="250">
        <f t="shared" si="5"/>
        <v>0</v>
      </c>
      <c r="H39" s="251">
        <f t="shared" si="6"/>
        <v>0</v>
      </c>
    </row>
    <row r="40" spans="1:8" ht="12.75" customHeight="1" x14ac:dyDescent="0.2">
      <c r="A40" s="409"/>
      <c r="B40" s="419"/>
      <c r="C40" s="420"/>
      <c r="D40" s="420"/>
      <c r="E40" s="215">
        <v>52</v>
      </c>
      <c r="F40" s="250">
        <f t="shared" si="4"/>
        <v>0</v>
      </c>
      <c r="G40" s="250">
        <f t="shared" si="5"/>
        <v>0</v>
      </c>
      <c r="H40" s="251">
        <f t="shared" si="6"/>
        <v>0</v>
      </c>
    </row>
    <row r="41" spans="1:8" x14ac:dyDescent="0.2">
      <c r="A41" s="409"/>
      <c r="B41" s="419"/>
      <c r="C41" s="420"/>
      <c r="D41" s="420"/>
      <c r="E41" s="215">
        <v>52</v>
      </c>
      <c r="F41" s="250">
        <f t="shared" si="1"/>
        <v>0</v>
      </c>
      <c r="G41" s="250">
        <f>+F41*$G$6</f>
        <v>0</v>
      </c>
      <c r="H41" s="251">
        <f t="shared" si="0"/>
        <v>0</v>
      </c>
    </row>
    <row r="42" spans="1:8" x14ac:dyDescent="0.2">
      <c r="A42" s="247"/>
      <c r="B42" s="248"/>
      <c r="C42" s="249"/>
      <c r="D42" s="249"/>
      <c r="E42" s="215">
        <v>52</v>
      </c>
      <c r="F42" s="250">
        <f t="shared" si="1"/>
        <v>0</v>
      </c>
      <c r="G42" s="250">
        <f t="shared" ref="G42:G66" si="7">+F42*$G$6</f>
        <v>0</v>
      </c>
      <c r="H42" s="251">
        <f t="shared" si="0"/>
        <v>0</v>
      </c>
    </row>
    <row r="43" spans="1:8" x14ac:dyDescent="0.2">
      <c r="A43" s="247"/>
      <c r="B43" s="419"/>
      <c r="C43" s="249"/>
      <c r="D43" s="249"/>
      <c r="E43" s="215">
        <v>52</v>
      </c>
      <c r="F43" s="250">
        <f t="shared" si="1"/>
        <v>0</v>
      </c>
      <c r="G43" s="250">
        <f t="shared" si="7"/>
        <v>0</v>
      </c>
      <c r="H43" s="251">
        <f t="shared" si="0"/>
        <v>0</v>
      </c>
    </row>
    <row r="44" spans="1:8" x14ac:dyDescent="0.2">
      <c r="A44" s="247"/>
      <c r="B44" s="248"/>
      <c r="C44" s="249"/>
      <c r="D44" s="249"/>
      <c r="E44" s="215">
        <v>52</v>
      </c>
      <c r="F44" s="250">
        <f t="shared" si="1"/>
        <v>0</v>
      </c>
      <c r="G44" s="250">
        <f t="shared" si="7"/>
        <v>0</v>
      </c>
      <c r="H44" s="251">
        <f t="shared" si="0"/>
        <v>0</v>
      </c>
    </row>
    <row r="45" spans="1:8" x14ac:dyDescent="0.2">
      <c r="A45" s="247"/>
      <c r="B45" s="248"/>
      <c r="C45" s="249"/>
      <c r="D45" s="249"/>
      <c r="E45" s="215">
        <v>52</v>
      </c>
      <c r="F45" s="250">
        <f t="shared" si="1"/>
        <v>0</v>
      </c>
      <c r="G45" s="250">
        <f t="shared" si="7"/>
        <v>0</v>
      </c>
      <c r="H45" s="251">
        <f t="shared" si="0"/>
        <v>0</v>
      </c>
    </row>
    <row r="46" spans="1:8" x14ac:dyDescent="0.2">
      <c r="A46" s="247"/>
      <c r="B46" s="248"/>
      <c r="C46" s="249"/>
      <c r="D46" s="249"/>
      <c r="E46" s="215">
        <v>52</v>
      </c>
      <c r="F46" s="250">
        <f t="shared" si="1"/>
        <v>0</v>
      </c>
      <c r="G46" s="250">
        <f t="shared" si="7"/>
        <v>0</v>
      </c>
      <c r="H46" s="251">
        <f t="shared" si="0"/>
        <v>0</v>
      </c>
    </row>
    <row r="47" spans="1:8" x14ac:dyDescent="0.2">
      <c r="A47" s="247"/>
      <c r="B47" s="248"/>
      <c r="C47" s="249"/>
      <c r="D47" s="249"/>
      <c r="E47" s="215">
        <v>52</v>
      </c>
      <c r="F47" s="250">
        <f t="shared" si="1"/>
        <v>0</v>
      </c>
      <c r="G47" s="250">
        <f t="shared" si="7"/>
        <v>0</v>
      </c>
      <c r="H47" s="251">
        <f t="shared" si="0"/>
        <v>0</v>
      </c>
    </row>
    <row r="48" spans="1:8" x14ac:dyDescent="0.2">
      <c r="A48" s="247"/>
      <c r="B48" s="248"/>
      <c r="C48" s="249"/>
      <c r="D48" s="249"/>
      <c r="E48" s="215">
        <v>52</v>
      </c>
      <c r="F48" s="250">
        <f t="shared" si="1"/>
        <v>0</v>
      </c>
      <c r="G48" s="250">
        <f t="shared" si="7"/>
        <v>0</v>
      </c>
      <c r="H48" s="251">
        <f t="shared" si="0"/>
        <v>0</v>
      </c>
    </row>
    <row r="49" spans="1:8" x14ac:dyDescent="0.2">
      <c r="A49" s="247"/>
      <c r="B49" s="248"/>
      <c r="C49" s="249"/>
      <c r="D49" s="249"/>
      <c r="E49" s="215">
        <v>52</v>
      </c>
      <c r="F49" s="250">
        <f t="shared" si="1"/>
        <v>0</v>
      </c>
      <c r="G49" s="250">
        <f t="shared" si="7"/>
        <v>0</v>
      </c>
      <c r="H49" s="251">
        <f t="shared" si="0"/>
        <v>0</v>
      </c>
    </row>
    <row r="50" spans="1:8" x14ac:dyDescent="0.2">
      <c r="A50" s="247"/>
      <c r="B50" s="248"/>
      <c r="C50" s="249"/>
      <c r="D50" s="249"/>
      <c r="E50" s="215">
        <v>52</v>
      </c>
      <c r="F50" s="250">
        <f t="shared" si="1"/>
        <v>0</v>
      </c>
      <c r="G50" s="250">
        <f t="shared" si="7"/>
        <v>0</v>
      </c>
      <c r="H50" s="251">
        <f t="shared" si="0"/>
        <v>0</v>
      </c>
    </row>
    <row r="51" spans="1:8" x14ac:dyDescent="0.2">
      <c r="A51" s="247"/>
      <c r="B51" s="248"/>
      <c r="C51" s="249"/>
      <c r="D51" s="249"/>
      <c r="E51" s="215">
        <v>52</v>
      </c>
      <c r="F51" s="250">
        <f t="shared" si="1"/>
        <v>0</v>
      </c>
      <c r="G51" s="250">
        <f t="shared" si="7"/>
        <v>0</v>
      </c>
      <c r="H51" s="251">
        <f t="shared" si="0"/>
        <v>0</v>
      </c>
    </row>
    <row r="52" spans="1:8" x14ac:dyDescent="0.2">
      <c r="A52" s="247"/>
      <c r="B52" s="248"/>
      <c r="C52" s="249"/>
      <c r="D52" s="249"/>
      <c r="E52" s="215">
        <v>52</v>
      </c>
      <c r="F52" s="250">
        <f t="shared" si="1"/>
        <v>0</v>
      </c>
      <c r="G52" s="250">
        <f t="shared" si="7"/>
        <v>0</v>
      </c>
      <c r="H52" s="251">
        <f t="shared" si="0"/>
        <v>0</v>
      </c>
    </row>
    <row r="53" spans="1:8" x14ac:dyDescent="0.2">
      <c r="A53" s="247"/>
      <c r="B53" s="248"/>
      <c r="C53" s="249"/>
      <c r="D53" s="249"/>
      <c r="E53" s="215">
        <v>52</v>
      </c>
      <c r="F53" s="250">
        <f t="shared" si="1"/>
        <v>0</v>
      </c>
      <c r="G53" s="250">
        <f t="shared" si="7"/>
        <v>0</v>
      </c>
      <c r="H53" s="251">
        <f t="shared" si="0"/>
        <v>0</v>
      </c>
    </row>
    <row r="54" spans="1:8" x14ac:dyDescent="0.2">
      <c r="A54" s="247"/>
      <c r="B54" s="248"/>
      <c r="C54" s="249"/>
      <c r="D54" s="249"/>
      <c r="E54" s="215">
        <v>52</v>
      </c>
      <c r="F54" s="250">
        <f t="shared" si="1"/>
        <v>0</v>
      </c>
      <c r="G54" s="250">
        <f t="shared" si="7"/>
        <v>0</v>
      </c>
      <c r="H54" s="251">
        <f t="shared" si="0"/>
        <v>0</v>
      </c>
    </row>
    <row r="55" spans="1:8" x14ac:dyDescent="0.2">
      <c r="A55" s="247"/>
      <c r="B55" s="248"/>
      <c r="C55" s="249"/>
      <c r="D55" s="249"/>
      <c r="E55" s="215">
        <v>52</v>
      </c>
      <c r="F55" s="250">
        <f t="shared" si="1"/>
        <v>0</v>
      </c>
      <c r="G55" s="250">
        <f t="shared" si="7"/>
        <v>0</v>
      </c>
      <c r="H55" s="251">
        <f t="shared" si="0"/>
        <v>0</v>
      </c>
    </row>
    <row r="56" spans="1:8" x14ac:dyDescent="0.2">
      <c r="A56" s="247"/>
      <c r="B56" s="248"/>
      <c r="C56" s="249"/>
      <c r="D56" s="249"/>
      <c r="E56" s="215">
        <v>52</v>
      </c>
      <c r="F56" s="250">
        <f t="shared" si="1"/>
        <v>0</v>
      </c>
      <c r="G56" s="250">
        <f t="shared" si="7"/>
        <v>0</v>
      </c>
      <c r="H56" s="251">
        <f t="shared" si="0"/>
        <v>0</v>
      </c>
    </row>
    <row r="57" spans="1:8" x14ac:dyDescent="0.2">
      <c r="A57" s="247"/>
      <c r="B57" s="248"/>
      <c r="C57" s="249"/>
      <c r="D57" s="249"/>
      <c r="E57" s="215">
        <v>52</v>
      </c>
      <c r="F57" s="250">
        <f t="shared" si="1"/>
        <v>0</v>
      </c>
      <c r="G57" s="250">
        <f t="shared" si="7"/>
        <v>0</v>
      </c>
      <c r="H57" s="251">
        <f t="shared" si="0"/>
        <v>0</v>
      </c>
    </row>
    <row r="58" spans="1:8" x14ac:dyDescent="0.2">
      <c r="A58" s="247"/>
      <c r="B58" s="248"/>
      <c r="C58" s="249"/>
      <c r="D58" s="249"/>
      <c r="E58" s="215">
        <v>52</v>
      </c>
      <c r="F58" s="250">
        <f t="shared" si="1"/>
        <v>0</v>
      </c>
      <c r="G58" s="250">
        <f t="shared" si="7"/>
        <v>0</v>
      </c>
      <c r="H58" s="251">
        <f t="shared" si="0"/>
        <v>0</v>
      </c>
    </row>
    <row r="59" spans="1:8" x14ac:dyDescent="0.2">
      <c r="A59" s="247"/>
      <c r="B59" s="248"/>
      <c r="C59" s="249"/>
      <c r="D59" s="249"/>
      <c r="E59" s="215">
        <v>52</v>
      </c>
      <c r="F59" s="250">
        <f t="shared" si="1"/>
        <v>0</v>
      </c>
      <c r="G59" s="250">
        <f t="shared" si="7"/>
        <v>0</v>
      </c>
      <c r="H59" s="251">
        <f t="shared" si="0"/>
        <v>0</v>
      </c>
    </row>
    <row r="60" spans="1:8" x14ac:dyDescent="0.2">
      <c r="A60" s="247"/>
      <c r="B60" s="248"/>
      <c r="C60" s="249"/>
      <c r="D60" s="249"/>
      <c r="E60" s="215">
        <v>52</v>
      </c>
      <c r="F60" s="250">
        <f t="shared" si="1"/>
        <v>0</v>
      </c>
      <c r="G60" s="250">
        <f t="shared" si="7"/>
        <v>0</v>
      </c>
      <c r="H60" s="251">
        <f t="shared" si="0"/>
        <v>0</v>
      </c>
    </row>
    <row r="61" spans="1:8" x14ac:dyDescent="0.2">
      <c r="A61" s="247"/>
      <c r="B61" s="248"/>
      <c r="C61" s="249"/>
      <c r="D61" s="249"/>
      <c r="E61" s="215">
        <v>52</v>
      </c>
      <c r="F61" s="250">
        <f t="shared" si="1"/>
        <v>0</v>
      </c>
      <c r="G61" s="250">
        <f t="shared" si="7"/>
        <v>0</v>
      </c>
      <c r="H61" s="251">
        <f t="shared" si="0"/>
        <v>0</v>
      </c>
    </row>
    <row r="62" spans="1:8" x14ac:dyDescent="0.2">
      <c r="A62" s="247"/>
      <c r="B62" s="248"/>
      <c r="C62" s="249"/>
      <c r="D62" s="249"/>
      <c r="E62" s="215">
        <v>52</v>
      </c>
      <c r="F62" s="250">
        <f t="shared" si="1"/>
        <v>0</v>
      </c>
      <c r="G62" s="250">
        <f t="shared" si="7"/>
        <v>0</v>
      </c>
      <c r="H62" s="251">
        <f t="shared" si="0"/>
        <v>0</v>
      </c>
    </row>
    <row r="63" spans="1:8" x14ac:dyDescent="0.2">
      <c r="A63" s="247"/>
      <c r="B63" s="248"/>
      <c r="C63" s="249"/>
      <c r="D63" s="249"/>
      <c r="E63" s="215">
        <v>52</v>
      </c>
      <c r="F63" s="250">
        <f t="shared" si="1"/>
        <v>0</v>
      </c>
      <c r="G63" s="250">
        <f t="shared" si="7"/>
        <v>0</v>
      </c>
      <c r="H63" s="251">
        <f t="shared" si="0"/>
        <v>0</v>
      </c>
    </row>
    <row r="64" spans="1:8" x14ac:dyDescent="0.2">
      <c r="A64" s="247"/>
      <c r="B64" s="248"/>
      <c r="C64" s="249"/>
      <c r="D64" s="249"/>
      <c r="E64" s="215">
        <v>52</v>
      </c>
      <c r="F64" s="250">
        <f t="shared" si="1"/>
        <v>0</v>
      </c>
      <c r="G64" s="250">
        <f t="shared" si="7"/>
        <v>0</v>
      </c>
      <c r="H64" s="251">
        <f t="shared" si="0"/>
        <v>0</v>
      </c>
    </row>
    <row r="65" spans="1:8" x14ac:dyDescent="0.2">
      <c r="A65" s="247"/>
      <c r="B65" s="248"/>
      <c r="C65" s="249"/>
      <c r="D65" s="249"/>
      <c r="E65" s="215">
        <v>52</v>
      </c>
      <c r="F65" s="250">
        <f t="shared" si="1"/>
        <v>0</v>
      </c>
      <c r="G65" s="250">
        <f t="shared" si="7"/>
        <v>0</v>
      </c>
      <c r="H65" s="251">
        <f t="shared" si="0"/>
        <v>0</v>
      </c>
    </row>
    <row r="66" spans="1:8" ht="13.5" thickBot="1" x14ac:dyDescent="0.25">
      <c r="A66" s="247"/>
      <c r="B66" s="248"/>
      <c r="C66" s="249"/>
      <c r="D66" s="249"/>
      <c r="E66" s="215">
        <v>52</v>
      </c>
      <c r="F66" s="250">
        <f t="shared" si="1"/>
        <v>0</v>
      </c>
      <c r="G66" s="250">
        <f t="shared" si="7"/>
        <v>0</v>
      </c>
      <c r="H66" s="251">
        <f t="shared" si="0"/>
        <v>0</v>
      </c>
    </row>
    <row r="67" spans="1:8" ht="21" customHeight="1" x14ac:dyDescent="0.2">
      <c r="A67" s="502" t="s">
        <v>165</v>
      </c>
      <c r="B67" s="503"/>
      <c r="C67" s="503"/>
      <c r="D67" s="503"/>
      <c r="E67" s="503"/>
      <c r="F67" s="503"/>
      <c r="G67" s="503"/>
      <c r="H67" s="504"/>
    </row>
    <row r="68" spans="1:8" x14ac:dyDescent="0.2">
      <c r="A68" s="247"/>
      <c r="B68" s="419"/>
      <c r="C68" s="420"/>
      <c r="D68" s="420"/>
      <c r="E68" s="330"/>
      <c r="F68" s="250">
        <f>+C68*D68*E68</f>
        <v>0</v>
      </c>
      <c r="G68" s="250">
        <f>+F68*$G$8</f>
        <v>0</v>
      </c>
      <c r="H68" s="251">
        <f t="shared" ref="H68:H88" si="8">SUM(F68+G68)</f>
        <v>0</v>
      </c>
    </row>
    <row r="69" spans="1:8" x14ac:dyDescent="0.2">
      <c r="A69" s="247"/>
      <c r="B69" s="248"/>
      <c r="C69" s="249"/>
      <c r="D69" s="249"/>
      <c r="E69" s="330"/>
      <c r="F69" s="250">
        <f t="shared" ref="F69:F81" si="9">+C69*D69*E69</f>
        <v>0</v>
      </c>
      <c r="G69" s="250">
        <f t="shared" ref="G69:G81" si="10">+F69*$G$8</f>
        <v>0</v>
      </c>
      <c r="H69" s="251">
        <f t="shared" ref="H69:H81" si="11">SUM(F69+G69)</f>
        <v>0</v>
      </c>
    </row>
    <row r="70" spans="1:8" x14ac:dyDescent="0.2">
      <c r="A70" s="247"/>
      <c r="B70" s="248"/>
      <c r="C70" s="249"/>
      <c r="D70" s="249"/>
      <c r="E70" s="330"/>
      <c r="F70" s="250">
        <f t="shared" si="9"/>
        <v>0</v>
      </c>
      <c r="G70" s="250">
        <f t="shared" si="10"/>
        <v>0</v>
      </c>
      <c r="H70" s="251">
        <f t="shared" si="11"/>
        <v>0</v>
      </c>
    </row>
    <row r="71" spans="1:8" x14ac:dyDescent="0.2">
      <c r="A71" s="247"/>
      <c r="B71" s="248"/>
      <c r="C71" s="249"/>
      <c r="D71" s="249"/>
      <c r="E71" s="330"/>
      <c r="F71" s="250">
        <f t="shared" si="9"/>
        <v>0</v>
      </c>
      <c r="G71" s="250">
        <f t="shared" si="10"/>
        <v>0</v>
      </c>
      <c r="H71" s="251">
        <f t="shared" si="11"/>
        <v>0</v>
      </c>
    </row>
    <row r="72" spans="1:8" x14ac:dyDescent="0.2">
      <c r="A72" s="247"/>
      <c r="B72" s="248"/>
      <c r="C72" s="249"/>
      <c r="D72" s="249"/>
      <c r="E72" s="330"/>
      <c r="F72" s="250">
        <f t="shared" si="9"/>
        <v>0</v>
      </c>
      <c r="G72" s="250">
        <f t="shared" si="10"/>
        <v>0</v>
      </c>
      <c r="H72" s="251">
        <f t="shared" si="11"/>
        <v>0</v>
      </c>
    </row>
    <row r="73" spans="1:8" x14ac:dyDescent="0.2">
      <c r="A73" s="247"/>
      <c r="B73" s="248"/>
      <c r="C73" s="249"/>
      <c r="D73" s="249"/>
      <c r="E73" s="330"/>
      <c r="F73" s="250">
        <f t="shared" si="9"/>
        <v>0</v>
      </c>
      <c r="G73" s="250">
        <f t="shared" si="10"/>
        <v>0</v>
      </c>
      <c r="H73" s="251">
        <f t="shared" si="11"/>
        <v>0</v>
      </c>
    </row>
    <row r="74" spans="1:8" x14ac:dyDescent="0.2">
      <c r="A74" s="247"/>
      <c r="B74" s="248"/>
      <c r="C74" s="249"/>
      <c r="D74" s="249"/>
      <c r="E74" s="330"/>
      <c r="F74" s="250">
        <f t="shared" si="9"/>
        <v>0</v>
      </c>
      <c r="G74" s="250">
        <f t="shared" si="10"/>
        <v>0</v>
      </c>
      <c r="H74" s="251">
        <f t="shared" si="11"/>
        <v>0</v>
      </c>
    </row>
    <row r="75" spans="1:8" x14ac:dyDescent="0.2">
      <c r="A75" s="247"/>
      <c r="B75" s="248"/>
      <c r="C75" s="249"/>
      <c r="D75" s="249"/>
      <c r="E75" s="330"/>
      <c r="F75" s="250">
        <f t="shared" si="9"/>
        <v>0</v>
      </c>
      <c r="G75" s="250">
        <f t="shared" si="10"/>
        <v>0</v>
      </c>
      <c r="H75" s="251">
        <f t="shared" si="11"/>
        <v>0</v>
      </c>
    </row>
    <row r="76" spans="1:8" x14ac:dyDescent="0.2">
      <c r="A76" s="247"/>
      <c r="B76" s="248"/>
      <c r="C76" s="249"/>
      <c r="D76" s="249"/>
      <c r="E76" s="330"/>
      <c r="F76" s="250">
        <f t="shared" si="9"/>
        <v>0</v>
      </c>
      <c r="G76" s="250">
        <f t="shared" si="10"/>
        <v>0</v>
      </c>
      <c r="H76" s="251">
        <f t="shared" si="11"/>
        <v>0</v>
      </c>
    </row>
    <row r="77" spans="1:8" x14ac:dyDescent="0.2">
      <c r="A77" s="247"/>
      <c r="B77" s="248"/>
      <c r="C77" s="249"/>
      <c r="D77" s="249"/>
      <c r="E77" s="330"/>
      <c r="F77" s="250">
        <f t="shared" si="9"/>
        <v>0</v>
      </c>
      <c r="G77" s="250">
        <f t="shared" si="10"/>
        <v>0</v>
      </c>
      <c r="H77" s="251">
        <f t="shared" si="11"/>
        <v>0</v>
      </c>
    </row>
    <row r="78" spans="1:8" x14ac:dyDescent="0.2">
      <c r="A78" s="247"/>
      <c r="B78" s="248"/>
      <c r="C78" s="249"/>
      <c r="D78" s="249"/>
      <c r="E78" s="330"/>
      <c r="F78" s="250">
        <f t="shared" si="9"/>
        <v>0</v>
      </c>
      <c r="G78" s="250">
        <f t="shared" si="10"/>
        <v>0</v>
      </c>
      <c r="H78" s="251">
        <f t="shared" si="11"/>
        <v>0</v>
      </c>
    </row>
    <row r="79" spans="1:8" x14ac:dyDescent="0.2">
      <c r="A79" s="247"/>
      <c r="B79" s="248"/>
      <c r="C79" s="249"/>
      <c r="D79" s="249"/>
      <c r="E79" s="330"/>
      <c r="F79" s="250">
        <f t="shared" si="9"/>
        <v>0</v>
      </c>
      <c r="G79" s="250">
        <f t="shared" si="10"/>
        <v>0</v>
      </c>
      <c r="H79" s="251">
        <f t="shared" si="11"/>
        <v>0</v>
      </c>
    </row>
    <row r="80" spans="1:8" x14ac:dyDescent="0.2">
      <c r="A80" s="247"/>
      <c r="B80" s="248"/>
      <c r="C80" s="249"/>
      <c r="D80" s="249"/>
      <c r="E80" s="330"/>
      <c r="F80" s="250">
        <f t="shared" si="9"/>
        <v>0</v>
      </c>
      <c r="G80" s="250">
        <f t="shared" si="10"/>
        <v>0</v>
      </c>
      <c r="H80" s="251">
        <f t="shared" si="11"/>
        <v>0</v>
      </c>
    </row>
    <row r="81" spans="1:8" x14ac:dyDescent="0.2">
      <c r="A81" s="247"/>
      <c r="B81" s="248"/>
      <c r="C81" s="249"/>
      <c r="D81" s="249"/>
      <c r="E81" s="330"/>
      <c r="F81" s="250">
        <f t="shared" si="9"/>
        <v>0</v>
      </c>
      <c r="G81" s="250">
        <f t="shared" si="10"/>
        <v>0</v>
      </c>
      <c r="H81" s="251">
        <f t="shared" si="11"/>
        <v>0</v>
      </c>
    </row>
    <row r="82" spans="1:8" x14ac:dyDescent="0.2">
      <c r="A82" s="247"/>
      <c r="B82" s="248"/>
      <c r="C82" s="249"/>
      <c r="D82" s="249"/>
      <c r="E82" s="330"/>
      <c r="F82" s="250">
        <f t="shared" ref="F82:F95" si="12">+C82*D82*E82</f>
        <v>0</v>
      </c>
      <c r="G82" s="250">
        <f t="shared" ref="G82:G95" si="13">+F82*$G$8</f>
        <v>0</v>
      </c>
      <c r="H82" s="251">
        <f t="shared" si="8"/>
        <v>0</v>
      </c>
    </row>
    <row r="83" spans="1:8" x14ac:dyDescent="0.2">
      <c r="A83" s="247"/>
      <c r="B83" s="248"/>
      <c r="C83" s="249"/>
      <c r="D83" s="249"/>
      <c r="E83" s="330"/>
      <c r="F83" s="250">
        <f t="shared" si="12"/>
        <v>0</v>
      </c>
      <c r="G83" s="250">
        <f t="shared" si="13"/>
        <v>0</v>
      </c>
      <c r="H83" s="251">
        <f t="shared" si="8"/>
        <v>0</v>
      </c>
    </row>
    <row r="84" spans="1:8" x14ac:dyDescent="0.2">
      <c r="A84" s="247"/>
      <c r="B84" s="248"/>
      <c r="C84" s="249"/>
      <c r="D84" s="249"/>
      <c r="E84" s="330"/>
      <c r="F84" s="250">
        <f t="shared" si="12"/>
        <v>0</v>
      </c>
      <c r="G84" s="250">
        <f t="shared" si="13"/>
        <v>0</v>
      </c>
      <c r="H84" s="251">
        <f t="shared" si="8"/>
        <v>0</v>
      </c>
    </row>
    <row r="85" spans="1:8" x14ac:dyDescent="0.2">
      <c r="A85" s="247"/>
      <c r="B85" s="248"/>
      <c r="C85" s="249"/>
      <c r="D85" s="249"/>
      <c r="E85" s="330"/>
      <c r="F85" s="250">
        <f t="shared" si="12"/>
        <v>0</v>
      </c>
      <c r="G85" s="250">
        <f t="shared" si="13"/>
        <v>0</v>
      </c>
      <c r="H85" s="251">
        <f t="shared" si="8"/>
        <v>0</v>
      </c>
    </row>
    <row r="86" spans="1:8" x14ac:dyDescent="0.2">
      <c r="A86" s="247"/>
      <c r="B86" s="248"/>
      <c r="C86" s="249"/>
      <c r="D86" s="249"/>
      <c r="E86" s="330"/>
      <c r="F86" s="250">
        <f t="shared" si="12"/>
        <v>0</v>
      </c>
      <c r="G86" s="250">
        <f t="shared" si="13"/>
        <v>0</v>
      </c>
      <c r="H86" s="251">
        <f t="shared" si="8"/>
        <v>0</v>
      </c>
    </row>
    <row r="87" spans="1:8" x14ac:dyDescent="0.2">
      <c r="A87" s="247"/>
      <c r="B87" s="248"/>
      <c r="C87" s="249"/>
      <c r="D87" s="249"/>
      <c r="E87" s="330"/>
      <c r="F87" s="250">
        <f t="shared" si="12"/>
        <v>0</v>
      </c>
      <c r="G87" s="250">
        <f t="shared" si="13"/>
        <v>0</v>
      </c>
      <c r="H87" s="251">
        <f t="shared" si="8"/>
        <v>0</v>
      </c>
    </row>
    <row r="88" spans="1:8" x14ac:dyDescent="0.2">
      <c r="A88" s="247"/>
      <c r="B88" s="248"/>
      <c r="C88" s="249"/>
      <c r="D88" s="249"/>
      <c r="E88" s="330"/>
      <c r="F88" s="250">
        <f t="shared" si="12"/>
        <v>0</v>
      </c>
      <c r="G88" s="250">
        <f t="shared" si="13"/>
        <v>0</v>
      </c>
      <c r="H88" s="251">
        <f t="shared" si="8"/>
        <v>0</v>
      </c>
    </row>
    <row r="89" spans="1:8" ht="17.25" customHeight="1" x14ac:dyDescent="0.2">
      <c r="A89" s="247"/>
      <c r="B89" s="248"/>
      <c r="C89" s="249"/>
      <c r="D89" s="214"/>
      <c r="E89" s="6"/>
      <c r="F89" s="250">
        <f t="shared" si="12"/>
        <v>0</v>
      </c>
      <c r="G89" s="250">
        <f t="shared" si="13"/>
        <v>0</v>
      </c>
      <c r="H89" s="251">
        <f t="shared" si="0"/>
        <v>0</v>
      </c>
    </row>
    <row r="90" spans="1:8" ht="17.25" customHeight="1" x14ac:dyDescent="0.2">
      <c r="A90" s="247"/>
      <c r="B90" s="248"/>
      <c r="C90" s="249"/>
      <c r="D90" s="214"/>
      <c r="E90" s="6"/>
      <c r="F90" s="250">
        <f t="shared" si="12"/>
        <v>0</v>
      </c>
      <c r="G90" s="250">
        <f t="shared" si="13"/>
        <v>0</v>
      </c>
      <c r="H90" s="251">
        <f t="shared" si="0"/>
        <v>0</v>
      </c>
    </row>
    <row r="91" spans="1:8" ht="17.25" customHeight="1" x14ac:dyDescent="0.2">
      <c r="A91" s="247"/>
      <c r="B91" s="248"/>
      <c r="C91" s="249"/>
      <c r="D91" s="214"/>
      <c r="E91" s="6"/>
      <c r="F91" s="250">
        <f t="shared" si="12"/>
        <v>0</v>
      </c>
      <c r="G91" s="250">
        <f t="shared" si="13"/>
        <v>0</v>
      </c>
      <c r="H91" s="251">
        <f t="shared" si="0"/>
        <v>0</v>
      </c>
    </row>
    <row r="92" spans="1:8" ht="17.25" customHeight="1" x14ac:dyDescent="0.2">
      <c r="A92" s="247"/>
      <c r="B92" s="248"/>
      <c r="C92" s="249"/>
      <c r="D92" s="214"/>
      <c r="E92" s="6"/>
      <c r="F92" s="250">
        <f t="shared" si="12"/>
        <v>0</v>
      </c>
      <c r="G92" s="250">
        <f t="shared" si="13"/>
        <v>0</v>
      </c>
      <c r="H92" s="251">
        <f t="shared" si="0"/>
        <v>0</v>
      </c>
    </row>
    <row r="93" spans="1:8" ht="17.25" customHeight="1" x14ac:dyDescent="0.2">
      <c r="A93" s="247"/>
      <c r="B93" s="248"/>
      <c r="C93" s="249"/>
      <c r="D93" s="214"/>
      <c r="E93" s="6"/>
      <c r="F93" s="250">
        <f t="shared" si="12"/>
        <v>0</v>
      </c>
      <c r="G93" s="250">
        <f t="shared" si="13"/>
        <v>0</v>
      </c>
      <c r="H93" s="251">
        <f t="shared" si="0"/>
        <v>0</v>
      </c>
    </row>
    <row r="94" spans="1:8" ht="17.25" customHeight="1" x14ac:dyDescent="0.2">
      <c r="A94" s="247"/>
      <c r="B94" s="248"/>
      <c r="C94" s="249"/>
      <c r="D94" s="214"/>
      <c r="E94" s="6"/>
      <c r="F94" s="250">
        <f t="shared" si="12"/>
        <v>0</v>
      </c>
      <c r="G94" s="250">
        <f t="shared" si="13"/>
        <v>0</v>
      </c>
      <c r="H94" s="251">
        <f t="shared" si="0"/>
        <v>0</v>
      </c>
    </row>
    <row r="95" spans="1:8" ht="17.25" customHeight="1" x14ac:dyDescent="0.2">
      <c r="A95" s="247"/>
      <c r="B95" s="248"/>
      <c r="C95" s="249"/>
      <c r="D95" s="214"/>
      <c r="E95" s="6"/>
      <c r="F95" s="250">
        <f t="shared" si="12"/>
        <v>0</v>
      </c>
      <c r="G95" s="250">
        <f t="shared" si="13"/>
        <v>0</v>
      </c>
      <c r="H95" s="251">
        <f t="shared" si="0"/>
        <v>0</v>
      </c>
    </row>
    <row r="96" spans="1:8" ht="17.25" customHeight="1" x14ac:dyDescent="0.2">
      <c r="A96" s="539" t="s">
        <v>199</v>
      </c>
      <c r="B96" s="506"/>
      <c r="C96" s="506"/>
      <c r="D96" s="506"/>
      <c r="E96" s="506"/>
      <c r="F96" s="506"/>
      <c r="G96" s="506"/>
      <c r="H96" s="507"/>
    </row>
    <row r="97" spans="1:8" ht="17.25" customHeight="1" x14ac:dyDescent="0.2">
      <c r="A97" s="304"/>
      <c r="B97" s="408"/>
      <c r="C97" s="415"/>
      <c r="D97" s="415"/>
      <c r="E97" s="6"/>
      <c r="F97" s="250">
        <f t="shared" ref="F97:F102" si="14">+C97*D97*E97</f>
        <v>0</v>
      </c>
      <c r="G97" s="328"/>
      <c r="H97" s="251">
        <f t="shared" ref="H97:H102" si="15">G97+F97</f>
        <v>0</v>
      </c>
    </row>
    <row r="98" spans="1:8" ht="17.25" customHeight="1" x14ac:dyDescent="0.2">
      <c r="A98" s="304"/>
      <c r="B98" s="408"/>
      <c r="C98" s="415"/>
      <c r="D98" s="415"/>
      <c r="E98" s="6"/>
      <c r="F98" s="250">
        <f t="shared" si="14"/>
        <v>0</v>
      </c>
      <c r="G98" s="328"/>
      <c r="H98" s="251">
        <f t="shared" si="15"/>
        <v>0</v>
      </c>
    </row>
    <row r="99" spans="1:8" ht="17.25" customHeight="1" x14ac:dyDescent="0.2">
      <c r="A99" s="304"/>
      <c r="B99" s="408"/>
      <c r="C99" s="415"/>
      <c r="D99" s="415"/>
      <c r="E99" s="6"/>
      <c r="F99" s="250">
        <f t="shared" si="14"/>
        <v>0</v>
      </c>
      <c r="G99" s="328"/>
      <c r="H99" s="251">
        <f t="shared" si="15"/>
        <v>0</v>
      </c>
    </row>
    <row r="100" spans="1:8" ht="17.25" customHeight="1" x14ac:dyDescent="0.2">
      <c r="A100" s="304"/>
      <c r="B100" s="408"/>
      <c r="C100" s="415"/>
      <c r="D100" s="415"/>
      <c r="E100" s="6"/>
      <c r="F100" s="250">
        <f t="shared" si="14"/>
        <v>0</v>
      </c>
      <c r="G100" s="328"/>
      <c r="H100" s="251">
        <f t="shared" si="15"/>
        <v>0</v>
      </c>
    </row>
    <row r="101" spans="1:8" ht="17.25" customHeight="1" x14ac:dyDescent="0.2">
      <c r="A101" s="304"/>
      <c r="B101" s="408"/>
      <c r="C101" s="415"/>
      <c r="D101" s="415"/>
      <c r="E101" s="6"/>
      <c r="F101" s="250">
        <f t="shared" si="14"/>
        <v>0</v>
      </c>
      <c r="G101" s="328"/>
      <c r="H101" s="251">
        <f t="shared" si="15"/>
        <v>0</v>
      </c>
    </row>
    <row r="102" spans="1:8" ht="17.25" customHeight="1" x14ac:dyDescent="0.2">
      <c r="A102" s="304"/>
      <c r="B102" s="408"/>
      <c r="C102" s="415"/>
      <c r="D102" s="415"/>
      <c r="E102" s="6"/>
      <c r="F102" s="250">
        <f t="shared" si="14"/>
        <v>0</v>
      </c>
      <c r="G102" s="328"/>
      <c r="H102" s="251">
        <f t="shared" si="15"/>
        <v>0</v>
      </c>
    </row>
    <row r="103" spans="1:8" ht="18.75" customHeight="1" x14ac:dyDescent="0.2">
      <c r="A103" s="304"/>
      <c r="B103" s="408"/>
      <c r="C103" s="415"/>
      <c r="D103" s="415"/>
      <c r="E103" s="6"/>
      <c r="F103" s="250">
        <f t="shared" ref="F103:F108" si="16">+C103*D103*E103</f>
        <v>0</v>
      </c>
      <c r="G103" s="328"/>
      <c r="H103" s="251">
        <f>G103+F103</f>
        <v>0</v>
      </c>
    </row>
    <row r="104" spans="1:8" ht="17.25" customHeight="1" x14ac:dyDescent="0.2">
      <c r="A104" s="247"/>
      <c r="B104" s="248"/>
      <c r="C104" s="249"/>
      <c r="D104" s="435"/>
      <c r="E104" s="6"/>
      <c r="F104" s="250">
        <f t="shared" si="16"/>
        <v>0</v>
      </c>
      <c r="G104" s="328"/>
      <c r="H104" s="251">
        <f t="shared" ref="H104:H108" si="17">G104+F104</f>
        <v>0</v>
      </c>
    </row>
    <row r="105" spans="1:8" ht="17.25" customHeight="1" x14ac:dyDescent="0.2">
      <c r="A105" s="247"/>
      <c r="B105" s="248"/>
      <c r="C105" s="249"/>
      <c r="D105" s="214"/>
      <c r="E105" s="6"/>
      <c r="F105" s="250">
        <f t="shared" si="16"/>
        <v>0</v>
      </c>
      <c r="G105" s="328"/>
      <c r="H105" s="251">
        <f t="shared" si="17"/>
        <v>0</v>
      </c>
    </row>
    <row r="106" spans="1:8" ht="17.25" customHeight="1" x14ac:dyDescent="0.2">
      <c r="A106" s="247"/>
      <c r="B106" s="248"/>
      <c r="C106" s="249"/>
      <c r="D106" s="214"/>
      <c r="E106" s="6"/>
      <c r="F106" s="250">
        <f t="shared" si="16"/>
        <v>0</v>
      </c>
      <c r="G106" s="328"/>
      <c r="H106" s="251">
        <f t="shared" si="17"/>
        <v>0</v>
      </c>
    </row>
    <row r="107" spans="1:8" ht="17.25" customHeight="1" x14ac:dyDescent="0.2">
      <c r="A107" s="247"/>
      <c r="B107" s="248"/>
      <c r="C107" s="249"/>
      <c r="D107" s="214"/>
      <c r="E107" s="6"/>
      <c r="F107" s="250">
        <f t="shared" si="16"/>
        <v>0</v>
      </c>
      <c r="G107" s="328"/>
      <c r="H107" s="251">
        <f t="shared" si="17"/>
        <v>0</v>
      </c>
    </row>
    <row r="108" spans="1:8" ht="17.25" customHeight="1" thickBot="1" x14ac:dyDescent="0.25">
      <c r="A108" s="247"/>
      <c r="B108" s="248"/>
      <c r="C108" s="249"/>
      <c r="D108" s="214"/>
      <c r="E108" s="6"/>
      <c r="F108" s="250">
        <f t="shared" si="16"/>
        <v>0</v>
      </c>
      <c r="G108" s="328"/>
      <c r="H108" s="251">
        <f t="shared" si="17"/>
        <v>0</v>
      </c>
    </row>
    <row r="109" spans="1:8" ht="15.75" customHeight="1" thickBot="1" x14ac:dyDescent="0.25">
      <c r="A109" s="252"/>
      <c r="B109" s="253"/>
      <c r="C109" s="254"/>
      <c r="D109" s="255">
        <f>SUM(D13:D108)</f>
        <v>0</v>
      </c>
      <c r="E109" s="256"/>
      <c r="F109" s="257">
        <f>SUM(F13:F108)</f>
        <v>0</v>
      </c>
      <c r="G109" s="257">
        <f>SUM(G13:G108)</f>
        <v>0</v>
      </c>
      <c r="H109" s="258">
        <f>SUM(H13:H108)</f>
        <v>0</v>
      </c>
    </row>
    <row r="110" spans="1:8" x14ac:dyDescent="0.2">
      <c r="A110" s="259"/>
      <c r="B110" s="260"/>
      <c r="C110" s="260"/>
      <c r="D110" s="321" t="s">
        <v>173</v>
      </c>
      <c r="E110" s="261"/>
      <c r="F110" s="261"/>
      <c r="G110" s="261"/>
    </row>
    <row r="111" spans="1:8" ht="13.5" thickBot="1" x14ac:dyDescent="0.25">
      <c r="A111" s="259"/>
      <c r="B111" s="261"/>
      <c r="C111" s="261"/>
      <c r="D111" s="261"/>
      <c r="E111" s="261"/>
      <c r="F111" s="261"/>
      <c r="G111" s="261"/>
    </row>
    <row r="112" spans="1:8" ht="18" customHeight="1" x14ac:dyDescent="0.2">
      <c r="B112" s="526" t="s">
        <v>13</v>
      </c>
      <c r="C112" s="527"/>
      <c r="D112" s="527"/>
      <c r="E112" s="528"/>
      <c r="F112" s="262">
        <f>+F109</f>
        <v>0</v>
      </c>
    </row>
    <row r="113" spans="1:8" ht="18" customHeight="1" x14ac:dyDescent="0.2">
      <c r="B113" s="529" t="s">
        <v>14</v>
      </c>
      <c r="C113" s="530"/>
      <c r="D113" s="530"/>
      <c r="E113" s="531"/>
      <c r="F113" s="263">
        <f>+G109</f>
        <v>0</v>
      </c>
    </row>
    <row r="114" spans="1:8" ht="18" customHeight="1" thickBot="1" x14ac:dyDescent="0.25">
      <c r="B114" s="529" t="s">
        <v>34</v>
      </c>
      <c r="C114" s="530"/>
      <c r="D114" s="530"/>
      <c r="E114" s="531"/>
      <c r="F114" s="231"/>
    </row>
    <row r="115" spans="1:8" ht="18" customHeight="1" thickBot="1" x14ac:dyDescent="0.25">
      <c r="B115" s="532" t="s">
        <v>35</v>
      </c>
      <c r="C115" s="533"/>
      <c r="D115" s="533"/>
      <c r="E115" s="534"/>
      <c r="F115" s="231"/>
    </row>
    <row r="116" spans="1:8" ht="18" customHeight="1" thickBot="1" x14ac:dyDescent="0.25">
      <c r="B116" s="535" t="s">
        <v>174</v>
      </c>
      <c r="C116" s="536"/>
      <c r="D116" s="536"/>
      <c r="E116" s="537"/>
      <c r="F116" s="264">
        <f>SUM(F112:F115)</f>
        <v>0</v>
      </c>
    </row>
    <row r="117" spans="1:8" x14ac:dyDescent="0.2">
      <c r="D117" s="538"/>
      <c r="E117" s="538"/>
    </row>
    <row r="118" spans="1:8" hidden="1" x14ac:dyDescent="0.2"/>
    <row r="120" spans="1:8" ht="27.75" customHeight="1" x14ac:dyDescent="0.2">
      <c r="A120" s="233" t="s">
        <v>109</v>
      </c>
      <c r="B120" s="521" t="s">
        <v>123</v>
      </c>
      <c r="C120" s="521"/>
      <c r="D120" s="521"/>
      <c r="E120" s="521"/>
      <c r="F120" s="521"/>
      <c r="G120" s="521"/>
      <c r="H120" s="521"/>
    </row>
    <row r="123" spans="1:8" customFormat="1" ht="41.25" customHeight="1" x14ac:dyDescent="0.2">
      <c r="A123" s="233" t="s">
        <v>109</v>
      </c>
      <c r="B123" s="494" t="s">
        <v>153</v>
      </c>
      <c r="C123" s="494"/>
      <c r="D123" s="494"/>
      <c r="E123" s="494"/>
      <c r="F123" s="494"/>
      <c r="G123" s="494"/>
      <c r="H123" s="494"/>
    </row>
  </sheetData>
  <sheetProtection selectLockedCells="1"/>
  <mergeCells count="19">
    <mergeCell ref="B115:E115"/>
    <mergeCell ref="B116:E116"/>
    <mergeCell ref="D117:E117"/>
    <mergeCell ref="B120:H120"/>
    <mergeCell ref="B123:H123"/>
    <mergeCell ref="A67:H67"/>
    <mergeCell ref="A96:H96"/>
    <mergeCell ref="B112:E112"/>
    <mergeCell ref="B113:E113"/>
    <mergeCell ref="B114:E114"/>
    <mergeCell ref="A6:F6"/>
    <mergeCell ref="A8:F8"/>
    <mergeCell ref="A10:I10"/>
    <mergeCell ref="A13:H13"/>
    <mergeCell ref="A1:H1"/>
    <mergeCell ref="A2:H2"/>
    <mergeCell ref="A3:H3"/>
    <mergeCell ref="A4:B4"/>
    <mergeCell ref="C4:I4"/>
  </mergeCells>
  <phoneticPr fontId="0" type="noConversion"/>
  <pageMargins left="0.5" right="0.5" top="0.75" bottom="0.75" header="0.5" footer="0.5"/>
  <pageSetup scale="55" orientation="portrait" r:id="rId1"/>
  <headerFooter alignWithMargins="0">
    <oddHeader>&amp;RATTACHMENT C-4 HOUSEKEEPING/LAUNDRY</oddHeader>
    <oddFooter>&amp;C42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114"/>
  <sheetViews>
    <sheetView zoomScale="93" zoomScaleNormal="93" workbookViewId="0">
      <selection activeCell="A2" sqref="A2:I2"/>
    </sheetView>
  </sheetViews>
  <sheetFormatPr defaultColWidth="8.85546875" defaultRowHeight="12.75" x14ac:dyDescent="0.2"/>
  <cols>
    <col min="1" max="5" width="14.5703125" style="7" customWidth="1"/>
    <col min="6" max="6" width="9.7109375" style="7" customWidth="1"/>
    <col min="7" max="7" width="11.7109375" style="7" bestFit="1" customWidth="1"/>
    <col min="8" max="8" width="12.42578125" style="7" customWidth="1"/>
    <col min="9" max="9" width="15.42578125" style="7" bestFit="1" customWidth="1"/>
    <col min="10" max="16384" width="8.85546875" style="7"/>
  </cols>
  <sheetData>
    <row r="1" spans="1:9" s="65" customFormat="1" ht="18" customHeight="1" x14ac:dyDescent="0.2">
      <c r="A1" s="474" t="s">
        <v>168</v>
      </c>
      <c r="B1" s="474"/>
      <c r="C1" s="474"/>
      <c r="D1" s="474"/>
      <c r="E1" s="474"/>
      <c r="F1" s="474"/>
      <c r="G1" s="474"/>
      <c r="H1" s="474"/>
      <c r="I1" s="474"/>
    </row>
    <row r="2" spans="1:9" s="266" customFormat="1" ht="17.25" customHeight="1" x14ac:dyDescent="0.25">
      <c r="A2" s="548" t="s">
        <v>241</v>
      </c>
      <c r="B2" s="548"/>
      <c r="C2" s="548"/>
      <c r="D2" s="548"/>
      <c r="E2" s="548"/>
      <c r="F2" s="548"/>
      <c r="G2" s="548"/>
      <c r="H2" s="548"/>
      <c r="I2" s="548"/>
    </row>
    <row r="3" spans="1:9" ht="6.95" customHeight="1" x14ac:dyDescent="0.2">
      <c r="A3" s="188"/>
      <c r="B3" s="188"/>
      <c r="C3" s="188"/>
      <c r="D3" s="188"/>
      <c r="E3" s="188"/>
      <c r="F3" s="188"/>
      <c r="G3" s="188"/>
      <c r="H3" s="188"/>
      <c r="I3" s="188"/>
    </row>
    <row r="4" spans="1:9" ht="24" customHeight="1" thickBot="1" x14ac:dyDescent="0.3">
      <c r="A4" s="297" t="s">
        <v>6</v>
      </c>
      <c r="B4" s="297"/>
      <c r="C4" s="477"/>
      <c r="D4" s="477"/>
      <c r="E4" s="477"/>
      <c r="F4" s="477"/>
      <c r="G4" s="477"/>
      <c r="H4" s="477"/>
      <c r="I4" s="477"/>
    </row>
    <row r="6" spans="1:9" ht="40.5" customHeight="1" thickBot="1" x14ac:dyDescent="0.25">
      <c r="A6" s="549" t="s">
        <v>160</v>
      </c>
      <c r="B6" s="549"/>
      <c r="C6" s="549"/>
      <c r="D6" s="549"/>
      <c r="E6" s="549"/>
      <c r="F6" s="549"/>
      <c r="G6" s="205">
        <v>0</v>
      </c>
      <c r="H6" s="298" t="s">
        <v>161</v>
      </c>
      <c r="I6" s="189"/>
    </row>
    <row r="7" spans="1:9" x14ac:dyDescent="0.2">
      <c r="G7" s="332"/>
    </row>
    <row r="8" spans="1:9" ht="40.5" customHeight="1" thickBot="1" x14ac:dyDescent="0.25">
      <c r="A8" s="549" t="s">
        <v>160</v>
      </c>
      <c r="B8" s="549"/>
      <c r="C8" s="549"/>
      <c r="D8" s="549"/>
      <c r="E8" s="549"/>
      <c r="F8" s="549"/>
      <c r="G8" s="331">
        <v>0</v>
      </c>
      <c r="H8" s="298" t="s">
        <v>162</v>
      </c>
      <c r="I8" s="189"/>
    </row>
    <row r="11" spans="1:9" x14ac:dyDescent="0.2">
      <c r="A11" s="501" t="s">
        <v>124</v>
      </c>
      <c r="B11" s="525"/>
      <c r="C11" s="525"/>
      <c r="D11" s="525"/>
      <c r="E11" s="525"/>
      <c r="F11" s="525"/>
      <c r="G11" s="525"/>
      <c r="H11" s="525"/>
      <c r="I11" s="525"/>
    </row>
    <row r="12" spans="1:9" ht="13.5" thickBot="1" x14ac:dyDescent="0.25"/>
    <row r="13" spans="1:9" ht="38.25" customHeight="1" x14ac:dyDescent="0.2">
      <c r="A13" s="545" t="s">
        <v>7</v>
      </c>
      <c r="B13" s="546"/>
      <c r="C13" s="547"/>
      <c r="D13" s="186" t="s">
        <v>9</v>
      </c>
      <c r="E13" s="186" t="s">
        <v>163</v>
      </c>
      <c r="F13" s="186" t="s">
        <v>10</v>
      </c>
      <c r="G13" s="184" t="s">
        <v>8</v>
      </c>
      <c r="H13" s="299" t="s">
        <v>12</v>
      </c>
      <c r="I13" s="300" t="s">
        <v>11</v>
      </c>
    </row>
    <row r="14" spans="1:9" ht="21" customHeight="1" x14ac:dyDescent="0.2">
      <c r="A14" s="550" t="s">
        <v>172</v>
      </c>
      <c r="B14" s="551"/>
      <c r="C14" s="551"/>
      <c r="D14" s="551"/>
      <c r="E14" s="551"/>
      <c r="F14" s="551"/>
      <c r="G14" s="551"/>
      <c r="H14" s="551"/>
      <c r="I14" s="551"/>
    </row>
    <row r="15" spans="1:9" x14ac:dyDescent="0.2">
      <c r="A15" s="540"/>
      <c r="B15" s="541"/>
      <c r="C15" s="542"/>
      <c r="D15" s="414"/>
      <c r="E15" s="414"/>
      <c r="F15" s="46">
        <v>52</v>
      </c>
      <c r="G15" s="303">
        <f>+D15*E15*F15</f>
        <v>0</v>
      </c>
      <c r="H15" s="303">
        <f>+G15*$G$6</f>
        <v>0</v>
      </c>
      <c r="I15" s="303">
        <f>SUM(G15+H15)</f>
        <v>0</v>
      </c>
    </row>
    <row r="16" spans="1:9" ht="13.5" customHeight="1" x14ac:dyDescent="0.2">
      <c r="A16" s="540"/>
      <c r="B16" s="541"/>
      <c r="C16" s="542"/>
      <c r="D16" s="415"/>
      <c r="E16" s="415"/>
      <c r="F16" s="46">
        <v>52</v>
      </c>
      <c r="G16" s="303">
        <f t="shared" ref="G16" si="0">+D16*E16*F16</f>
        <v>0</v>
      </c>
      <c r="H16" s="303">
        <f t="shared" ref="H16" si="1">+G16*$G$6</f>
        <v>0</v>
      </c>
      <c r="I16" s="303">
        <f t="shared" ref="I16" si="2">SUM(G16+H16)</f>
        <v>0</v>
      </c>
    </row>
    <row r="17" spans="1:9" x14ac:dyDescent="0.2">
      <c r="A17" s="540"/>
      <c r="B17" s="541"/>
      <c r="C17" s="542"/>
      <c r="D17" s="415"/>
      <c r="E17" s="415"/>
      <c r="F17" s="46">
        <v>52</v>
      </c>
      <c r="G17" s="303">
        <f t="shared" ref="G17" si="3">+D17*E17*F17</f>
        <v>0</v>
      </c>
      <c r="H17" s="303">
        <f t="shared" ref="H17" si="4">+G17*$G$6</f>
        <v>0</v>
      </c>
      <c r="I17" s="303">
        <f t="shared" ref="I17" si="5">SUM(G17+H17)</f>
        <v>0</v>
      </c>
    </row>
    <row r="18" spans="1:9" x14ac:dyDescent="0.2">
      <c r="A18" s="540"/>
      <c r="B18" s="541"/>
      <c r="C18" s="542"/>
      <c r="D18" s="415"/>
      <c r="E18" s="415"/>
      <c r="F18" s="46">
        <v>52</v>
      </c>
      <c r="G18" s="303">
        <f t="shared" ref="G18:G53" si="6">+D18*E18*F18</f>
        <v>0</v>
      </c>
      <c r="H18" s="303">
        <f t="shared" ref="H18:H53" si="7">+G18*$G$6</f>
        <v>0</v>
      </c>
      <c r="I18" s="303">
        <f t="shared" ref="I18:I53" si="8">SUM(G18+H18)</f>
        <v>0</v>
      </c>
    </row>
    <row r="19" spans="1:9" x14ac:dyDescent="0.2">
      <c r="A19" s="540"/>
      <c r="B19" s="541"/>
      <c r="C19" s="542"/>
      <c r="D19" s="415"/>
      <c r="E19" s="415"/>
      <c r="F19" s="46">
        <v>52</v>
      </c>
      <c r="G19" s="303">
        <f t="shared" si="6"/>
        <v>0</v>
      </c>
      <c r="H19" s="303">
        <f t="shared" si="7"/>
        <v>0</v>
      </c>
      <c r="I19" s="303">
        <f t="shared" si="8"/>
        <v>0</v>
      </c>
    </row>
    <row r="20" spans="1:9" x14ac:dyDescent="0.2">
      <c r="A20" s="540"/>
      <c r="B20" s="541"/>
      <c r="C20" s="542"/>
      <c r="D20" s="415"/>
      <c r="E20" s="415"/>
      <c r="F20" s="46">
        <v>52</v>
      </c>
      <c r="G20" s="303">
        <f t="shared" si="6"/>
        <v>0</v>
      </c>
      <c r="H20" s="303">
        <f t="shared" si="7"/>
        <v>0</v>
      </c>
      <c r="I20" s="303">
        <f t="shared" si="8"/>
        <v>0</v>
      </c>
    </row>
    <row r="21" spans="1:9" x14ac:dyDescent="0.2">
      <c r="A21" s="540"/>
      <c r="B21" s="541"/>
      <c r="C21" s="542"/>
      <c r="D21" s="415"/>
      <c r="E21" s="415"/>
      <c r="F21" s="46">
        <v>52</v>
      </c>
      <c r="G21" s="303">
        <f t="shared" si="6"/>
        <v>0</v>
      </c>
      <c r="H21" s="303">
        <f t="shared" si="7"/>
        <v>0</v>
      </c>
      <c r="I21" s="303">
        <f t="shared" si="8"/>
        <v>0</v>
      </c>
    </row>
    <row r="22" spans="1:9" x14ac:dyDescent="0.2">
      <c r="A22" s="540"/>
      <c r="B22" s="541"/>
      <c r="C22" s="542"/>
      <c r="D22" s="415"/>
      <c r="E22" s="415"/>
      <c r="F22" s="46">
        <v>52</v>
      </c>
      <c r="G22" s="303">
        <f t="shared" si="6"/>
        <v>0</v>
      </c>
      <c r="H22" s="303">
        <f t="shared" si="7"/>
        <v>0</v>
      </c>
      <c r="I22" s="303">
        <f t="shared" si="8"/>
        <v>0</v>
      </c>
    </row>
    <row r="23" spans="1:9" x14ac:dyDescent="0.2">
      <c r="A23" s="540"/>
      <c r="B23" s="541"/>
      <c r="C23" s="542"/>
      <c r="D23" s="415"/>
      <c r="E23" s="415"/>
      <c r="F23" s="46">
        <v>52</v>
      </c>
      <c r="G23" s="303">
        <f t="shared" si="6"/>
        <v>0</v>
      </c>
      <c r="H23" s="303">
        <f t="shared" si="7"/>
        <v>0</v>
      </c>
      <c r="I23" s="303">
        <f t="shared" si="8"/>
        <v>0</v>
      </c>
    </row>
    <row r="24" spans="1:9" x14ac:dyDescent="0.2">
      <c r="A24" s="540"/>
      <c r="B24" s="541"/>
      <c r="C24" s="542"/>
      <c r="D24" s="415"/>
      <c r="E24" s="415"/>
      <c r="F24" s="46">
        <v>52</v>
      </c>
      <c r="G24" s="303">
        <f t="shared" si="6"/>
        <v>0</v>
      </c>
      <c r="H24" s="303">
        <f t="shared" si="7"/>
        <v>0</v>
      </c>
      <c r="I24" s="303">
        <f t="shared" si="8"/>
        <v>0</v>
      </c>
    </row>
    <row r="25" spans="1:9" x14ac:dyDescent="0.2">
      <c r="A25" s="540"/>
      <c r="B25" s="541"/>
      <c r="C25" s="542"/>
      <c r="D25" s="415"/>
      <c r="E25" s="415"/>
      <c r="F25" s="46">
        <v>52</v>
      </c>
      <c r="G25" s="303">
        <f t="shared" si="6"/>
        <v>0</v>
      </c>
      <c r="H25" s="303">
        <f t="shared" si="7"/>
        <v>0</v>
      </c>
      <c r="I25" s="303">
        <f t="shared" si="8"/>
        <v>0</v>
      </c>
    </row>
    <row r="26" spans="1:9" x14ac:dyDescent="0.2">
      <c r="A26" s="540"/>
      <c r="B26" s="541"/>
      <c r="C26" s="542"/>
      <c r="D26" s="415"/>
      <c r="E26" s="415"/>
      <c r="F26" s="46">
        <v>52</v>
      </c>
      <c r="G26" s="303">
        <f t="shared" si="6"/>
        <v>0</v>
      </c>
      <c r="H26" s="303">
        <f t="shared" si="7"/>
        <v>0</v>
      </c>
      <c r="I26" s="303">
        <f t="shared" si="8"/>
        <v>0</v>
      </c>
    </row>
    <row r="27" spans="1:9" x14ac:dyDescent="0.2">
      <c r="A27" s="540"/>
      <c r="B27" s="541"/>
      <c r="C27" s="542"/>
      <c r="D27" s="415"/>
      <c r="E27" s="415"/>
      <c r="F27" s="46">
        <v>52</v>
      </c>
      <c r="G27" s="303">
        <f t="shared" si="6"/>
        <v>0</v>
      </c>
      <c r="H27" s="303">
        <f t="shared" si="7"/>
        <v>0</v>
      </c>
      <c r="I27" s="303">
        <f t="shared" si="8"/>
        <v>0</v>
      </c>
    </row>
    <row r="28" spans="1:9" x14ac:dyDescent="0.2">
      <c r="A28" s="540"/>
      <c r="B28" s="541"/>
      <c r="C28" s="542"/>
      <c r="D28" s="415"/>
      <c r="E28" s="415"/>
      <c r="F28" s="46">
        <v>52</v>
      </c>
      <c r="G28" s="303">
        <f t="shared" si="6"/>
        <v>0</v>
      </c>
      <c r="H28" s="303">
        <f t="shared" si="7"/>
        <v>0</v>
      </c>
      <c r="I28" s="303">
        <f t="shared" si="8"/>
        <v>0</v>
      </c>
    </row>
    <row r="29" spans="1:9" x14ac:dyDescent="0.2">
      <c r="A29" s="540"/>
      <c r="B29" s="541"/>
      <c r="C29" s="542"/>
      <c r="D29" s="415"/>
      <c r="E29" s="415"/>
      <c r="F29" s="46">
        <v>52</v>
      </c>
      <c r="G29" s="303">
        <f t="shared" si="6"/>
        <v>0</v>
      </c>
      <c r="H29" s="303">
        <f t="shared" si="7"/>
        <v>0</v>
      </c>
      <c r="I29" s="303">
        <f t="shared" si="8"/>
        <v>0</v>
      </c>
    </row>
    <row r="30" spans="1:9" x14ac:dyDescent="0.2">
      <c r="A30" s="540"/>
      <c r="B30" s="541"/>
      <c r="C30" s="542"/>
      <c r="D30" s="415"/>
      <c r="E30" s="415"/>
      <c r="F30" s="46">
        <v>52</v>
      </c>
      <c r="G30" s="303">
        <f t="shared" si="6"/>
        <v>0</v>
      </c>
      <c r="H30" s="303">
        <f t="shared" si="7"/>
        <v>0</v>
      </c>
      <c r="I30" s="303">
        <f t="shared" si="8"/>
        <v>0</v>
      </c>
    </row>
    <row r="31" spans="1:9" x14ac:dyDescent="0.2">
      <c r="A31" s="540"/>
      <c r="B31" s="541"/>
      <c r="C31" s="542"/>
      <c r="D31" s="415"/>
      <c r="E31" s="415"/>
      <c r="F31" s="46">
        <v>52</v>
      </c>
      <c r="G31" s="303">
        <f t="shared" si="6"/>
        <v>0</v>
      </c>
      <c r="H31" s="303">
        <f t="shared" si="7"/>
        <v>0</v>
      </c>
      <c r="I31" s="303">
        <f t="shared" si="8"/>
        <v>0</v>
      </c>
    </row>
    <row r="32" spans="1:9" x14ac:dyDescent="0.2">
      <c r="A32" s="540"/>
      <c r="B32" s="541"/>
      <c r="C32" s="542"/>
      <c r="D32" s="415"/>
      <c r="E32" s="415"/>
      <c r="F32" s="46">
        <v>52</v>
      </c>
      <c r="G32" s="303">
        <f t="shared" si="6"/>
        <v>0</v>
      </c>
      <c r="H32" s="303">
        <f t="shared" si="7"/>
        <v>0</v>
      </c>
      <c r="I32" s="303">
        <f t="shared" si="8"/>
        <v>0</v>
      </c>
    </row>
    <row r="33" spans="1:9" x14ac:dyDescent="0.2">
      <c r="A33" s="540"/>
      <c r="B33" s="541"/>
      <c r="C33" s="542"/>
      <c r="D33" s="415"/>
      <c r="E33" s="415"/>
      <c r="F33" s="46">
        <v>52</v>
      </c>
      <c r="G33" s="303">
        <f t="shared" si="6"/>
        <v>0</v>
      </c>
      <c r="H33" s="303">
        <f t="shared" si="7"/>
        <v>0</v>
      </c>
      <c r="I33" s="303">
        <f t="shared" si="8"/>
        <v>0</v>
      </c>
    </row>
    <row r="34" spans="1:9" x14ac:dyDescent="0.2">
      <c r="A34" s="540"/>
      <c r="B34" s="541"/>
      <c r="C34" s="542"/>
      <c r="D34" s="415"/>
      <c r="E34" s="415"/>
      <c r="F34" s="46">
        <v>52</v>
      </c>
      <c r="G34" s="303">
        <f t="shared" si="6"/>
        <v>0</v>
      </c>
      <c r="H34" s="303">
        <f t="shared" si="7"/>
        <v>0</v>
      </c>
      <c r="I34" s="303">
        <f t="shared" si="8"/>
        <v>0</v>
      </c>
    </row>
    <row r="35" spans="1:9" ht="12.95" customHeight="1" x14ac:dyDescent="0.2">
      <c r="A35" s="540"/>
      <c r="B35" s="541"/>
      <c r="C35" s="542"/>
      <c r="D35" s="415"/>
      <c r="E35" s="415"/>
      <c r="F35" s="46">
        <v>52</v>
      </c>
      <c r="G35" s="303">
        <f t="shared" si="6"/>
        <v>0</v>
      </c>
      <c r="H35" s="303">
        <f t="shared" si="7"/>
        <v>0</v>
      </c>
      <c r="I35" s="303">
        <f t="shared" si="8"/>
        <v>0</v>
      </c>
    </row>
    <row r="36" spans="1:9" ht="12.95" customHeight="1" x14ac:dyDescent="0.2">
      <c r="A36" s="540"/>
      <c r="B36" s="541"/>
      <c r="C36" s="542"/>
      <c r="D36" s="415"/>
      <c r="E36" s="415"/>
      <c r="F36" s="46">
        <v>52</v>
      </c>
      <c r="G36" s="303">
        <f t="shared" si="6"/>
        <v>0</v>
      </c>
      <c r="H36" s="303">
        <f t="shared" si="7"/>
        <v>0</v>
      </c>
      <c r="I36" s="303">
        <f t="shared" si="8"/>
        <v>0</v>
      </c>
    </row>
    <row r="37" spans="1:9" ht="12.95" customHeight="1" x14ac:dyDescent="0.2">
      <c r="A37" s="540"/>
      <c r="B37" s="541"/>
      <c r="C37" s="542"/>
      <c r="D37" s="415"/>
      <c r="E37" s="415"/>
      <c r="F37" s="46">
        <v>52</v>
      </c>
      <c r="G37" s="303">
        <f t="shared" si="6"/>
        <v>0</v>
      </c>
      <c r="H37" s="303">
        <f t="shared" si="7"/>
        <v>0</v>
      </c>
      <c r="I37" s="303">
        <f t="shared" si="8"/>
        <v>0</v>
      </c>
    </row>
    <row r="38" spans="1:9" ht="12.95" customHeight="1" x14ac:dyDescent="0.2">
      <c r="A38" s="540"/>
      <c r="B38" s="541"/>
      <c r="C38" s="542"/>
      <c r="D38" s="415"/>
      <c r="E38" s="415"/>
      <c r="F38" s="46">
        <v>52</v>
      </c>
      <c r="G38" s="303">
        <f t="shared" si="6"/>
        <v>0</v>
      </c>
      <c r="H38" s="303">
        <f t="shared" si="7"/>
        <v>0</v>
      </c>
      <c r="I38" s="303">
        <f t="shared" si="8"/>
        <v>0</v>
      </c>
    </row>
    <row r="39" spans="1:9" ht="12.95" customHeight="1" x14ac:dyDescent="0.2">
      <c r="A39" s="540"/>
      <c r="B39" s="541"/>
      <c r="C39" s="542"/>
      <c r="D39" s="415"/>
      <c r="E39" s="415"/>
      <c r="F39" s="46">
        <v>52</v>
      </c>
      <c r="G39" s="303">
        <f t="shared" si="6"/>
        <v>0</v>
      </c>
      <c r="H39" s="303">
        <f t="shared" si="7"/>
        <v>0</v>
      </c>
      <c r="I39" s="303">
        <f t="shared" si="8"/>
        <v>0</v>
      </c>
    </row>
    <row r="40" spans="1:9" ht="12.95" customHeight="1" x14ac:dyDescent="0.2">
      <c r="A40" s="540"/>
      <c r="B40" s="541"/>
      <c r="C40" s="542"/>
      <c r="D40" s="415"/>
      <c r="E40" s="415"/>
      <c r="F40" s="46">
        <v>52</v>
      </c>
      <c r="G40" s="303">
        <f t="shared" si="6"/>
        <v>0</v>
      </c>
      <c r="H40" s="303">
        <f t="shared" si="7"/>
        <v>0</v>
      </c>
      <c r="I40" s="303">
        <f t="shared" si="8"/>
        <v>0</v>
      </c>
    </row>
    <row r="41" spans="1:9" ht="12.95" customHeight="1" x14ac:dyDescent="0.2">
      <c r="A41" s="540"/>
      <c r="B41" s="541"/>
      <c r="C41" s="542"/>
      <c r="D41" s="415"/>
      <c r="E41" s="415"/>
      <c r="F41" s="46">
        <v>52</v>
      </c>
      <c r="G41" s="303">
        <f t="shared" si="6"/>
        <v>0</v>
      </c>
      <c r="H41" s="303">
        <f t="shared" si="7"/>
        <v>0</v>
      </c>
      <c r="I41" s="303">
        <f t="shared" si="8"/>
        <v>0</v>
      </c>
    </row>
    <row r="42" spans="1:9" ht="12.95" customHeight="1" x14ac:dyDescent="0.2">
      <c r="A42" s="540"/>
      <c r="B42" s="541"/>
      <c r="C42" s="542"/>
      <c r="D42" s="415"/>
      <c r="E42" s="415"/>
      <c r="F42" s="46">
        <v>52</v>
      </c>
      <c r="G42" s="303">
        <f t="shared" si="6"/>
        <v>0</v>
      </c>
      <c r="H42" s="303">
        <f t="shared" si="7"/>
        <v>0</v>
      </c>
      <c r="I42" s="303">
        <f t="shared" si="8"/>
        <v>0</v>
      </c>
    </row>
    <row r="43" spans="1:9" ht="12.95" customHeight="1" x14ac:dyDescent="0.2">
      <c r="A43" s="540"/>
      <c r="B43" s="541"/>
      <c r="C43" s="542"/>
      <c r="D43" s="415"/>
      <c r="E43" s="415"/>
      <c r="F43" s="46">
        <v>52</v>
      </c>
      <c r="G43" s="303">
        <f t="shared" si="6"/>
        <v>0</v>
      </c>
      <c r="H43" s="303">
        <f t="shared" si="7"/>
        <v>0</v>
      </c>
      <c r="I43" s="303">
        <f t="shared" si="8"/>
        <v>0</v>
      </c>
    </row>
    <row r="44" spans="1:9" ht="12.95" customHeight="1" x14ac:dyDescent="0.2">
      <c r="A44" s="540"/>
      <c r="B44" s="541"/>
      <c r="C44" s="542"/>
      <c r="D44" s="415"/>
      <c r="E44" s="415"/>
      <c r="F44" s="46">
        <v>52</v>
      </c>
      <c r="G44" s="303">
        <f t="shared" si="6"/>
        <v>0</v>
      </c>
      <c r="H44" s="303">
        <f t="shared" si="7"/>
        <v>0</v>
      </c>
      <c r="I44" s="303">
        <f t="shared" si="8"/>
        <v>0</v>
      </c>
    </row>
    <row r="45" spans="1:9" ht="12.95" customHeight="1" x14ac:dyDescent="0.2">
      <c r="A45" s="540"/>
      <c r="B45" s="541"/>
      <c r="C45" s="542"/>
      <c r="D45" s="415"/>
      <c r="E45" s="415"/>
      <c r="F45" s="46">
        <v>52</v>
      </c>
      <c r="G45" s="303">
        <f t="shared" si="6"/>
        <v>0</v>
      </c>
      <c r="H45" s="303">
        <f t="shared" si="7"/>
        <v>0</v>
      </c>
      <c r="I45" s="303">
        <f t="shared" si="8"/>
        <v>0</v>
      </c>
    </row>
    <row r="46" spans="1:9" ht="12.95" customHeight="1" x14ac:dyDescent="0.2">
      <c r="A46" s="540"/>
      <c r="B46" s="541"/>
      <c r="C46" s="542"/>
      <c r="D46" s="415"/>
      <c r="E46" s="415"/>
      <c r="F46" s="46">
        <v>52</v>
      </c>
      <c r="G46" s="303">
        <f t="shared" si="6"/>
        <v>0</v>
      </c>
      <c r="H46" s="303">
        <f t="shared" si="7"/>
        <v>0</v>
      </c>
      <c r="I46" s="303">
        <f t="shared" si="8"/>
        <v>0</v>
      </c>
    </row>
    <row r="47" spans="1:9" ht="12.95" customHeight="1" x14ac:dyDescent="0.2">
      <c r="A47" s="540"/>
      <c r="B47" s="541"/>
      <c r="C47" s="542"/>
      <c r="D47" s="415"/>
      <c r="E47" s="415"/>
      <c r="F47" s="46">
        <v>52</v>
      </c>
      <c r="G47" s="303">
        <f t="shared" si="6"/>
        <v>0</v>
      </c>
      <c r="H47" s="303">
        <f t="shared" si="7"/>
        <v>0</v>
      </c>
      <c r="I47" s="303">
        <f t="shared" si="8"/>
        <v>0</v>
      </c>
    </row>
    <row r="48" spans="1:9" ht="12.95" customHeight="1" x14ac:dyDescent="0.2">
      <c r="A48" s="540"/>
      <c r="B48" s="541"/>
      <c r="C48" s="542"/>
      <c r="D48" s="415"/>
      <c r="E48" s="415"/>
      <c r="F48" s="46">
        <v>52</v>
      </c>
      <c r="G48" s="303">
        <f t="shared" si="6"/>
        <v>0</v>
      </c>
      <c r="H48" s="303">
        <f t="shared" si="7"/>
        <v>0</v>
      </c>
      <c r="I48" s="303">
        <f t="shared" si="8"/>
        <v>0</v>
      </c>
    </row>
    <row r="49" spans="1:9" ht="12.95" customHeight="1" x14ac:dyDescent="0.2">
      <c r="A49" s="540"/>
      <c r="B49" s="541"/>
      <c r="C49" s="542"/>
      <c r="D49" s="415"/>
      <c r="E49" s="415"/>
      <c r="F49" s="46">
        <v>52</v>
      </c>
      <c r="G49" s="303">
        <f t="shared" si="6"/>
        <v>0</v>
      </c>
      <c r="H49" s="303">
        <f t="shared" si="7"/>
        <v>0</v>
      </c>
      <c r="I49" s="303">
        <f t="shared" si="8"/>
        <v>0</v>
      </c>
    </row>
    <row r="50" spans="1:9" ht="12.95" customHeight="1" x14ac:dyDescent="0.2">
      <c r="A50" s="540"/>
      <c r="B50" s="541"/>
      <c r="C50" s="542"/>
      <c r="D50" s="415"/>
      <c r="E50" s="415"/>
      <c r="F50" s="46">
        <v>52</v>
      </c>
      <c r="G50" s="303">
        <f t="shared" si="6"/>
        <v>0</v>
      </c>
      <c r="H50" s="303">
        <f t="shared" si="7"/>
        <v>0</v>
      </c>
      <c r="I50" s="303">
        <f t="shared" si="8"/>
        <v>0</v>
      </c>
    </row>
    <row r="51" spans="1:9" ht="12.95" customHeight="1" x14ac:dyDescent="0.2">
      <c r="A51" s="540"/>
      <c r="B51" s="541"/>
      <c r="C51" s="542"/>
      <c r="D51" s="415"/>
      <c r="E51" s="415"/>
      <c r="F51" s="46">
        <v>52</v>
      </c>
      <c r="G51" s="303">
        <f t="shared" si="6"/>
        <v>0</v>
      </c>
      <c r="H51" s="303">
        <f t="shared" si="7"/>
        <v>0</v>
      </c>
      <c r="I51" s="303">
        <f t="shared" si="8"/>
        <v>0</v>
      </c>
    </row>
    <row r="52" spans="1:9" ht="12.95" customHeight="1" x14ac:dyDescent="0.2">
      <c r="A52" s="540"/>
      <c r="B52" s="541"/>
      <c r="C52" s="542"/>
      <c r="D52" s="415"/>
      <c r="E52" s="415"/>
      <c r="F52" s="46">
        <v>52</v>
      </c>
      <c r="G52" s="303">
        <f t="shared" si="6"/>
        <v>0</v>
      </c>
      <c r="H52" s="303">
        <f t="shared" si="7"/>
        <v>0</v>
      </c>
      <c r="I52" s="303">
        <f t="shared" si="8"/>
        <v>0</v>
      </c>
    </row>
    <row r="53" spans="1:9" ht="12.95" customHeight="1" x14ac:dyDescent="0.2">
      <c r="A53" s="540"/>
      <c r="B53" s="541"/>
      <c r="C53" s="542"/>
      <c r="D53" s="415"/>
      <c r="E53" s="415"/>
      <c r="F53" s="46">
        <v>52</v>
      </c>
      <c r="G53" s="303">
        <f t="shared" si="6"/>
        <v>0</v>
      </c>
      <c r="H53" s="303">
        <f t="shared" si="7"/>
        <v>0</v>
      </c>
      <c r="I53" s="303">
        <f t="shared" si="8"/>
        <v>0</v>
      </c>
    </row>
    <row r="54" spans="1:9" ht="12.95" customHeight="1" x14ac:dyDescent="0.2">
      <c r="A54" s="540"/>
      <c r="B54" s="541"/>
      <c r="C54" s="542"/>
      <c r="D54" s="415"/>
      <c r="E54" s="415"/>
      <c r="F54" s="46">
        <v>52</v>
      </c>
      <c r="G54" s="303">
        <f t="shared" ref="G54:G101" si="9">+D54*E54*F54</f>
        <v>0</v>
      </c>
      <c r="H54" s="303">
        <f t="shared" ref="H54:H72" si="10">+G54*$G$6</f>
        <v>0</v>
      </c>
      <c r="I54" s="303">
        <f t="shared" ref="I54:I72" si="11">SUM(G54+H54)</f>
        <v>0</v>
      </c>
    </row>
    <row r="55" spans="1:9" ht="12.75" customHeight="1" x14ac:dyDescent="0.2">
      <c r="A55" s="540"/>
      <c r="B55" s="541"/>
      <c r="C55" s="542"/>
      <c r="D55" s="415"/>
      <c r="E55" s="415"/>
      <c r="F55" s="46">
        <v>52</v>
      </c>
      <c r="G55" s="303">
        <f t="shared" si="9"/>
        <v>0</v>
      </c>
      <c r="H55" s="303">
        <f t="shared" si="10"/>
        <v>0</v>
      </c>
      <c r="I55" s="303">
        <f t="shared" si="11"/>
        <v>0</v>
      </c>
    </row>
    <row r="56" spans="1:9" ht="12.75" customHeight="1" x14ac:dyDescent="0.2">
      <c r="A56" s="540"/>
      <c r="B56" s="541"/>
      <c r="C56" s="542"/>
      <c r="D56" s="415"/>
      <c r="E56" s="415"/>
      <c r="F56" s="46">
        <v>52</v>
      </c>
      <c r="G56" s="303">
        <f t="shared" si="9"/>
        <v>0</v>
      </c>
      <c r="H56" s="303">
        <f t="shared" si="10"/>
        <v>0</v>
      </c>
      <c r="I56" s="303">
        <f t="shared" si="11"/>
        <v>0</v>
      </c>
    </row>
    <row r="57" spans="1:9" ht="12.75" customHeight="1" x14ac:dyDescent="0.2">
      <c r="A57" s="540"/>
      <c r="B57" s="541"/>
      <c r="C57" s="542"/>
      <c r="D57" s="416"/>
      <c r="E57" s="416"/>
      <c r="F57" s="46">
        <v>52</v>
      </c>
      <c r="G57" s="303">
        <f t="shared" si="9"/>
        <v>0</v>
      </c>
      <c r="H57" s="303">
        <f t="shared" si="10"/>
        <v>0</v>
      </c>
      <c r="I57" s="303">
        <f t="shared" si="11"/>
        <v>0</v>
      </c>
    </row>
    <row r="58" spans="1:9" ht="12.75" customHeight="1" x14ac:dyDescent="0.2">
      <c r="A58" s="540"/>
      <c r="B58" s="541"/>
      <c r="C58" s="542"/>
      <c r="D58" s="301"/>
      <c r="E58" s="302"/>
      <c r="F58" s="46">
        <v>52</v>
      </c>
      <c r="G58" s="303">
        <f t="shared" si="9"/>
        <v>0</v>
      </c>
      <c r="H58" s="303">
        <f t="shared" si="10"/>
        <v>0</v>
      </c>
      <c r="I58" s="303">
        <f t="shared" si="11"/>
        <v>0</v>
      </c>
    </row>
    <row r="59" spans="1:9" ht="12.75" customHeight="1" x14ac:dyDescent="0.2">
      <c r="A59" s="540"/>
      <c r="B59" s="541"/>
      <c r="C59" s="542"/>
      <c r="D59" s="301"/>
      <c r="E59" s="302"/>
      <c r="F59" s="46">
        <v>52</v>
      </c>
      <c r="G59" s="303">
        <f t="shared" si="9"/>
        <v>0</v>
      </c>
      <c r="H59" s="303">
        <f t="shared" si="10"/>
        <v>0</v>
      </c>
      <c r="I59" s="303">
        <f t="shared" si="11"/>
        <v>0</v>
      </c>
    </row>
    <row r="60" spans="1:9" ht="12.75" customHeight="1" x14ac:dyDescent="0.2">
      <c r="A60" s="540"/>
      <c r="B60" s="541"/>
      <c r="C60" s="542"/>
      <c r="D60" s="301"/>
      <c r="E60" s="302"/>
      <c r="F60" s="46">
        <v>52</v>
      </c>
      <c r="G60" s="303">
        <f t="shared" si="9"/>
        <v>0</v>
      </c>
      <c r="H60" s="303">
        <f t="shared" si="10"/>
        <v>0</v>
      </c>
      <c r="I60" s="303">
        <f t="shared" si="11"/>
        <v>0</v>
      </c>
    </row>
    <row r="61" spans="1:9" ht="12.75" customHeight="1" x14ac:dyDescent="0.2">
      <c r="A61" s="540"/>
      <c r="B61" s="541"/>
      <c r="C61" s="542"/>
      <c r="D61" s="301"/>
      <c r="E61" s="302"/>
      <c r="F61" s="46">
        <v>52</v>
      </c>
      <c r="G61" s="303">
        <f t="shared" si="9"/>
        <v>0</v>
      </c>
      <c r="H61" s="303">
        <f t="shared" si="10"/>
        <v>0</v>
      </c>
      <c r="I61" s="303">
        <f t="shared" si="11"/>
        <v>0</v>
      </c>
    </row>
    <row r="62" spans="1:9" ht="12.75" customHeight="1" x14ac:dyDescent="0.2">
      <c r="A62" s="540"/>
      <c r="B62" s="541"/>
      <c r="C62" s="542"/>
      <c r="D62" s="301"/>
      <c r="E62" s="302"/>
      <c r="F62" s="46">
        <v>52</v>
      </c>
      <c r="G62" s="303">
        <f t="shared" si="9"/>
        <v>0</v>
      </c>
      <c r="H62" s="303">
        <f t="shared" si="10"/>
        <v>0</v>
      </c>
      <c r="I62" s="303">
        <f t="shared" si="11"/>
        <v>0</v>
      </c>
    </row>
    <row r="63" spans="1:9" ht="12.75" customHeight="1" x14ac:dyDescent="0.2">
      <c r="A63" s="540"/>
      <c r="B63" s="541"/>
      <c r="C63" s="542"/>
      <c r="D63" s="301"/>
      <c r="E63" s="302"/>
      <c r="F63" s="46">
        <v>52</v>
      </c>
      <c r="G63" s="303">
        <f t="shared" si="9"/>
        <v>0</v>
      </c>
      <c r="H63" s="303">
        <f t="shared" si="10"/>
        <v>0</v>
      </c>
      <c r="I63" s="303">
        <f t="shared" si="11"/>
        <v>0</v>
      </c>
    </row>
    <row r="64" spans="1:9" ht="12.75" customHeight="1" x14ac:dyDescent="0.2">
      <c r="A64" s="540"/>
      <c r="B64" s="541"/>
      <c r="C64" s="542"/>
      <c r="D64" s="301"/>
      <c r="E64" s="302"/>
      <c r="F64" s="46">
        <v>52</v>
      </c>
      <c r="G64" s="303">
        <f t="shared" si="9"/>
        <v>0</v>
      </c>
      <c r="H64" s="303">
        <f t="shared" si="10"/>
        <v>0</v>
      </c>
      <c r="I64" s="303">
        <f t="shared" si="11"/>
        <v>0</v>
      </c>
    </row>
    <row r="65" spans="1:9" ht="12.75" customHeight="1" x14ac:dyDescent="0.2">
      <c r="A65" s="540"/>
      <c r="B65" s="541"/>
      <c r="C65" s="542"/>
      <c r="D65" s="301"/>
      <c r="E65" s="302"/>
      <c r="F65" s="46">
        <v>52</v>
      </c>
      <c r="G65" s="303">
        <f t="shared" si="9"/>
        <v>0</v>
      </c>
      <c r="H65" s="303">
        <f t="shared" si="10"/>
        <v>0</v>
      </c>
      <c r="I65" s="303">
        <f t="shared" si="11"/>
        <v>0</v>
      </c>
    </row>
    <row r="66" spans="1:9" ht="12.75" customHeight="1" x14ac:dyDescent="0.2">
      <c r="A66" s="540"/>
      <c r="B66" s="541"/>
      <c r="C66" s="542"/>
      <c r="D66" s="301"/>
      <c r="E66" s="302"/>
      <c r="F66" s="46">
        <v>52</v>
      </c>
      <c r="G66" s="303">
        <f t="shared" si="9"/>
        <v>0</v>
      </c>
      <c r="H66" s="303">
        <f t="shared" si="10"/>
        <v>0</v>
      </c>
      <c r="I66" s="303">
        <f t="shared" si="11"/>
        <v>0</v>
      </c>
    </row>
    <row r="67" spans="1:9" ht="12.75" customHeight="1" x14ac:dyDescent="0.2">
      <c r="A67" s="540"/>
      <c r="B67" s="541"/>
      <c r="C67" s="542"/>
      <c r="D67" s="301"/>
      <c r="E67" s="302"/>
      <c r="F67" s="46">
        <v>52</v>
      </c>
      <c r="G67" s="303">
        <f t="shared" si="9"/>
        <v>0</v>
      </c>
      <c r="H67" s="303">
        <f t="shared" si="10"/>
        <v>0</v>
      </c>
      <c r="I67" s="303">
        <f t="shared" si="11"/>
        <v>0</v>
      </c>
    </row>
    <row r="68" spans="1:9" ht="12.75" customHeight="1" x14ac:dyDescent="0.2">
      <c r="A68" s="540"/>
      <c r="B68" s="541"/>
      <c r="C68" s="542"/>
      <c r="D68" s="301"/>
      <c r="E68" s="302"/>
      <c r="F68" s="46">
        <v>52</v>
      </c>
      <c r="G68" s="303">
        <f t="shared" si="9"/>
        <v>0</v>
      </c>
      <c r="H68" s="303">
        <f t="shared" si="10"/>
        <v>0</v>
      </c>
      <c r="I68" s="303">
        <f t="shared" si="11"/>
        <v>0</v>
      </c>
    </row>
    <row r="69" spans="1:9" ht="12.75" customHeight="1" x14ac:dyDescent="0.2">
      <c r="A69" s="540"/>
      <c r="B69" s="541"/>
      <c r="C69" s="542"/>
      <c r="D69" s="301"/>
      <c r="E69" s="302"/>
      <c r="F69" s="46">
        <v>52</v>
      </c>
      <c r="G69" s="303">
        <f t="shared" si="9"/>
        <v>0</v>
      </c>
      <c r="H69" s="303">
        <f t="shared" si="10"/>
        <v>0</v>
      </c>
      <c r="I69" s="303">
        <f t="shared" si="11"/>
        <v>0</v>
      </c>
    </row>
    <row r="70" spans="1:9" ht="12.75" customHeight="1" x14ac:dyDescent="0.2">
      <c r="A70" s="540"/>
      <c r="B70" s="541"/>
      <c r="C70" s="542"/>
      <c r="D70" s="301"/>
      <c r="E70" s="302"/>
      <c r="F70" s="46">
        <v>52</v>
      </c>
      <c r="G70" s="303">
        <f t="shared" si="9"/>
        <v>0</v>
      </c>
      <c r="H70" s="303">
        <f t="shared" si="10"/>
        <v>0</v>
      </c>
      <c r="I70" s="303">
        <f t="shared" si="11"/>
        <v>0</v>
      </c>
    </row>
    <row r="71" spans="1:9" ht="12.75" customHeight="1" x14ac:dyDescent="0.2">
      <c r="A71" s="540"/>
      <c r="B71" s="541"/>
      <c r="C71" s="542"/>
      <c r="D71" s="301"/>
      <c r="E71" s="302"/>
      <c r="F71" s="46">
        <v>52</v>
      </c>
      <c r="G71" s="303">
        <f t="shared" si="9"/>
        <v>0</v>
      </c>
      <c r="H71" s="303">
        <f t="shared" si="10"/>
        <v>0</v>
      </c>
      <c r="I71" s="303">
        <f t="shared" si="11"/>
        <v>0</v>
      </c>
    </row>
    <row r="72" spans="1:9" ht="12.75" customHeight="1" x14ac:dyDescent="0.2">
      <c r="A72" s="540"/>
      <c r="B72" s="541"/>
      <c r="C72" s="542"/>
      <c r="D72" s="301"/>
      <c r="E72" s="302"/>
      <c r="F72" s="46">
        <v>52</v>
      </c>
      <c r="G72" s="303">
        <f t="shared" si="9"/>
        <v>0</v>
      </c>
      <c r="H72" s="303">
        <f t="shared" si="10"/>
        <v>0</v>
      </c>
      <c r="I72" s="303">
        <f t="shared" si="11"/>
        <v>0</v>
      </c>
    </row>
    <row r="73" spans="1:9" ht="18" customHeight="1" x14ac:dyDescent="0.2">
      <c r="A73" s="543" t="s">
        <v>165</v>
      </c>
      <c r="B73" s="506"/>
      <c r="C73" s="506"/>
      <c r="D73" s="506"/>
      <c r="E73" s="506"/>
      <c r="F73" s="506"/>
      <c r="G73" s="506"/>
      <c r="H73" s="506"/>
      <c r="I73" s="544"/>
    </row>
    <row r="74" spans="1:9" ht="18" customHeight="1" x14ac:dyDescent="0.2">
      <c r="A74" s="540"/>
      <c r="B74" s="541"/>
      <c r="C74" s="542"/>
      <c r="D74" s="304"/>
      <c r="E74" s="304"/>
      <c r="F74" s="305"/>
      <c r="G74" s="303">
        <f t="shared" ref="G74:G94" si="12">+D74*E74*F74</f>
        <v>0</v>
      </c>
      <c r="H74" s="303">
        <f t="shared" ref="H74:H94" si="13">G74*0.15</f>
        <v>0</v>
      </c>
      <c r="I74" s="303">
        <f t="shared" ref="I74:I94" si="14">SUM(G74+H74)</f>
        <v>0</v>
      </c>
    </row>
    <row r="75" spans="1:9" ht="18" customHeight="1" x14ac:dyDescent="0.2">
      <c r="A75" s="540"/>
      <c r="B75" s="541"/>
      <c r="C75" s="542"/>
      <c r="D75" s="304"/>
      <c r="E75" s="304"/>
      <c r="F75" s="305"/>
      <c r="G75" s="303">
        <f t="shared" si="12"/>
        <v>0</v>
      </c>
      <c r="H75" s="303">
        <f t="shared" si="13"/>
        <v>0</v>
      </c>
      <c r="I75" s="303">
        <f t="shared" si="14"/>
        <v>0</v>
      </c>
    </row>
    <row r="76" spans="1:9" ht="18" customHeight="1" x14ac:dyDescent="0.2">
      <c r="A76" s="540"/>
      <c r="B76" s="541"/>
      <c r="C76" s="542"/>
      <c r="D76" s="304"/>
      <c r="E76" s="304"/>
      <c r="F76" s="305"/>
      <c r="G76" s="303">
        <f t="shared" si="12"/>
        <v>0</v>
      </c>
      <c r="H76" s="303">
        <f t="shared" si="13"/>
        <v>0</v>
      </c>
      <c r="I76" s="303">
        <f t="shared" si="14"/>
        <v>0</v>
      </c>
    </row>
    <row r="77" spans="1:9" ht="18" customHeight="1" x14ac:dyDescent="0.2">
      <c r="A77" s="540"/>
      <c r="B77" s="541"/>
      <c r="C77" s="542"/>
      <c r="D77" s="304"/>
      <c r="E77" s="304"/>
      <c r="F77" s="305"/>
      <c r="G77" s="303">
        <f t="shared" si="12"/>
        <v>0</v>
      </c>
      <c r="H77" s="303">
        <f t="shared" si="13"/>
        <v>0</v>
      </c>
      <c r="I77" s="303">
        <f t="shared" si="14"/>
        <v>0</v>
      </c>
    </row>
    <row r="78" spans="1:9" ht="18" customHeight="1" x14ac:dyDescent="0.2">
      <c r="A78" s="540"/>
      <c r="B78" s="541"/>
      <c r="C78" s="542"/>
      <c r="D78" s="304"/>
      <c r="E78" s="304"/>
      <c r="F78" s="305"/>
      <c r="G78" s="303">
        <f t="shared" si="12"/>
        <v>0</v>
      </c>
      <c r="H78" s="303">
        <f t="shared" si="13"/>
        <v>0</v>
      </c>
      <c r="I78" s="303">
        <f t="shared" si="14"/>
        <v>0</v>
      </c>
    </row>
    <row r="79" spans="1:9" ht="18" customHeight="1" x14ac:dyDescent="0.2">
      <c r="A79" s="540"/>
      <c r="B79" s="541"/>
      <c r="C79" s="542"/>
      <c r="D79" s="304"/>
      <c r="E79" s="304"/>
      <c r="F79" s="305"/>
      <c r="G79" s="303">
        <f t="shared" si="12"/>
        <v>0</v>
      </c>
      <c r="H79" s="303">
        <f t="shared" si="13"/>
        <v>0</v>
      </c>
      <c r="I79" s="303">
        <f t="shared" si="14"/>
        <v>0</v>
      </c>
    </row>
    <row r="80" spans="1:9" ht="18" customHeight="1" x14ac:dyDescent="0.2">
      <c r="A80" s="540"/>
      <c r="B80" s="541"/>
      <c r="C80" s="542"/>
      <c r="D80" s="304"/>
      <c r="E80" s="304"/>
      <c r="F80" s="305"/>
      <c r="G80" s="303">
        <f t="shared" si="12"/>
        <v>0</v>
      </c>
      <c r="H80" s="303">
        <f t="shared" si="13"/>
        <v>0</v>
      </c>
      <c r="I80" s="303">
        <f t="shared" si="14"/>
        <v>0</v>
      </c>
    </row>
    <row r="81" spans="1:9" ht="18" customHeight="1" x14ac:dyDescent="0.2">
      <c r="A81" s="540"/>
      <c r="B81" s="541"/>
      <c r="C81" s="542"/>
      <c r="D81" s="304"/>
      <c r="E81" s="304"/>
      <c r="F81" s="305"/>
      <c r="G81" s="303">
        <f t="shared" si="12"/>
        <v>0</v>
      </c>
      <c r="H81" s="303">
        <f t="shared" si="13"/>
        <v>0</v>
      </c>
      <c r="I81" s="303">
        <f t="shared" si="14"/>
        <v>0</v>
      </c>
    </row>
    <row r="82" spans="1:9" ht="18" customHeight="1" x14ac:dyDescent="0.2">
      <c r="A82" s="540"/>
      <c r="B82" s="541"/>
      <c r="C82" s="542"/>
      <c r="D82" s="304"/>
      <c r="E82" s="304"/>
      <c r="F82" s="305"/>
      <c r="G82" s="303">
        <f t="shared" si="12"/>
        <v>0</v>
      </c>
      <c r="H82" s="303">
        <f t="shared" si="13"/>
        <v>0</v>
      </c>
      <c r="I82" s="303">
        <f t="shared" si="14"/>
        <v>0</v>
      </c>
    </row>
    <row r="83" spans="1:9" ht="18" customHeight="1" x14ac:dyDescent="0.2">
      <c r="A83" s="540"/>
      <c r="B83" s="541"/>
      <c r="C83" s="542"/>
      <c r="D83" s="304"/>
      <c r="E83" s="304"/>
      <c r="F83" s="305"/>
      <c r="G83" s="303">
        <f t="shared" si="12"/>
        <v>0</v>
      </c>
      <c r="H83" s="303">
        <f t="shared" si="13"/>
        <v>0</v>
      </c>
      <c r="I83" s="303">
        <f t="shared" si="14"/>
        <v>0</v>
      </c>
    </row>
    <row r="84" spans="1:9" ht="12.75" customHeight="1" x14ac:dyDescent="0.2">
      <c r="A84" s="540"/>
      <c r="B84" s="541"/>
      <c r="C84" s="542"/>
      <c r="D84" s="304"/>
      <c r="E84" s="304"/>
      <c r="F84" s="305"/>
      <c r="G84" s="303">
        <f t="shared" si="12"/>
        <v>0</v>
      </c>
      <c r="H84" s="303">
        <f t="shared" si="13"/>
        <v>0</v>
      </c>
      <c r="I84" s="303">
        <f t="shared" si="14"/>
        <v>0</v>
      </c>
    </row>
    <row r="85" spans="1:9" ht="12.75" customHeight="1" x14ac:dyDescent="0.2">
      <c r="A85" s="540"/>
      <c r="B85" s="541"/>
      <c r="C85" s="542"/>
      <c r="D85" s="304"/>
      <c r="E85" s="304"/>
      <c r="F85" s="305"/>
      <c r="G85" s="303">
        <f t="shared" si="12"/>
        <v>0</v>
      </c>
      <c r="H85" s="303">
        <f t="shared" si="13"/>
        <v>0</v>
      </c>
      <c r="I85" s="303">
        <f t="shared" si="14"/>
        <v>0</v>
      </c>
    </row>
    <row r="86" spans="1:9" ht="12.75" customHeight="1" x14ac:dyDescent="0.2">
      <c r="A86" s="540"/>
      <c r="B86" s="541"/>
      <c r="C86" s="542"/>
      <c r="D86" s="304"/>
      <c r="E86" s="304"/>
      <c r="F86" s="305"/>
      <c r="G86" s="303">
        <f t="shared" si="12"/>
        <v>0</v>
      </c>
      <c r="H86" s="303">
        <f t="shared" si="13"/>
        <v>0</v>
      </c>
      <c r="I86" s="303">
        <f t="shared" si="14"/>
        <v>0</v>
      </c>
    </row>
    <row r="87" spans="1:9" ht="12.75" customHeight="1" x14ac:dyDescent="0.2">
      <c r="A87" s="540"/>
      <c r="B87" s="541"/>
      <c r="C87" s="542"/>
      <c r="D87" s="304"/>
      <c r="E87" s="304"/>
      <c r="F87" s="305"/>
      <c r="G87" s="303">
        <f t="shared" si="12"/>
        <v>0</v>
      </c>
      <c r="H87" s="303">
        <f t="shared" si="13"/>
        <v>0</v>
      </c>
      <c r="I87" s="303">
        <f t="shared" si="14"/>
        <v>0</v>
      </c>
    </row>
    <row r="88" spans="1:9" ht="12.75" customHeight="1" x14ac:dyDescent="0.2">
      <c r="A88" s="540"/>
      <c r="B88" s="541"/>
      <c r="C88" s="542"/>
      <c r="D88" s="304"/>
      <c r="E88" s="304"/>
      <c r="F88" s="305"/>
      <c r="G88" s="303">
        <f t="shared" si="12"/>
        <v>0</v>
      </c>
      <c r="H88" s="303">
        <f t="shared" si="13"/>
        <v>0</v>
      </c>
      <c r="I88" s="303">
        <f t="shared" si="14"/>
        <v>0</v>
      </c>
    </row>
    <row r="89" spans="1:9" ht="12.75" customHeight="1" x14ac:dyDescent="0.2">
      <c r="A89" s="540"/>
      <c r="B89" s="541"/>
      <c r="C89" s="542"/>
      <c r="D89" s="304"/>
      <c r="E89" s="304"/>
      <c r="F89" s="305"/>
      <c r="G89" s="303">
        <f t="shared" si="12"/>
        <v>0</v>
      </c>
      <c r="H89" s="303">
        <f t="shared" si="13"/>
        <v>0</v>
      </c>
      <c r="I89" s="303">
        <f t="shared" si="14"/>
        <v>0</v>
      </c>
    </row>
    <row r="90" spans="1:9" ht="12.75" customHeight="1" x14ac:dyDescent="0.2">
      <c r="A90" s="540"/>
      <c r="B90" s="541"/>
      <c r="C90" s="542"/>
      <c r="D90" s="304"/>
      <c r="E90" s="304"/>
      <c r="F90" s="305"/>
      <c r="G90" s="303">
        <f t="shared" si="12"/>
        <v>0</v>
      </c>
      <c r="H90" s="303">
        <f t="shared" si="13"/>
        <v>0</v>
      </c>
      <c r="I90" s="303">
        <f t="shared" si="14"/>
        <v>0</v>
      </c>
    </row>
    <row r="91" spans="1:9" ht="12.75" customHeight="1" x14ac:dyDescent="0.2">
      <c r="A91" s="540"/>
      <c r="B91" s="541"/>
      <c r="C91" s="542"/>
      <c r="D91" s="304"/>
      <c r="E91" s="304"/>
      <c r="F91" s="305"/>
      <c r="G91" s="303">
        <f t="shared" si="12"/>
        <v>0</v>
      </c>
      <c r="H91" s="303">
        <f t="shared" si="13"/>
        <v>0</v>
      </c>
      <c r="I91" s="303">
        <f t="shared" si="14"/>
        <v>0</v>
      </c>
    </row>
    <row r="92" spans="1:9" ht="12.75" customHeight="1" x14ac:dyDescent="0.2">
      <c r="A92" s="540"/>
      <c r="B92" s="541"/>
      <c r="C92" s="542"/>
      <c r="D92" s="304"/>
      <c r="E92" s="304"/>
      <c r="F92" s="305"/>
      <c r="G92" s="303">
        <f t="shared" si="12"/>
        <v>0</v>
      </c>
      <c r="H92" s="303">
        <f t="shared" si="13"/>
        <v>0</v>
      </c>
      <c r="I92" s="303">
        <f t="shared" si="14"/>
        <v>0</v>
      </c>
    </row>
    <row r="93" spans="1:9" ht="12.75" customHeight="1" x14ac:dyDescent="0.2">
      <c r="A93" s="540"/>
      <c r="B93" s="541"/>
      <c r="C93" s="542"/>
      <c r="D93" s="304"/>
      <c r="E93" s="304"/>
      <c r="F93" s="305"/>
      <c r="G93" s="303">
        <f t="shared" si="12"/>
        <v>0</v>
      </c>
      <c r="H93" s="303">
        <f t="shared" si="13"/>
        <v>0</v>
      </c>
      <c r="I93" s="303">
        <f t="shared" si="14"/>
        <v>0</v>
      </c>
    </row>
    <row r="94" spans="1:9" ht="12.75" customHeight="1" x14ac:dyDescent="0.2">
      <c r="A94" s="540"/>
      <c r="B94" s="541"/>
      <c r="C94" s="542"/>
      <c r="D94" s="304"/>
      <c r="E94" s="304"/>
      <c r="F94" s="305"/>
      <c r="G94" s="303">
        <f t="shared" si="12"/>
        <v>0</v>
      </c>
      <c r="H94" s="303">
        <f t="shared" si="13"/>
        <v>0</v>
      </c>
      <c r="I94" s="303">
        <f t="shared" si="14"/>
        <v>0</v>
      </c>
    </row>
    <row r="95" spans="1:9" ht="12.75" customHeight="1" x14ac:dyDescent="0.2">
      <c r="A95" s="540"/>
      <c r="B95" s="541"/>
      <c r="C95" s="542"/>
      <c r="D95" s="304"/>
      <c r="E95" s="304"/>
      <c r="F95" s="305"/>
      <c r="G95" s="303">
        <f t="shared" si="9"/>
        <v>0</v>
      </c>
      <c r="H95" s="303">
        <f>G95*0.15</f>
        <v>0</v>
      </c>
      <c r="I95" s="303">
        <f t="shared" ref="I95:I101" si="15">SUM(G95+H95)</f>
        <v>0</v>
      </c>
    </row>
    <row r="96" spans="1:9" ht="12.75" customHeight="1" x14ac:dyDescent="0.2">
      <c r="A96" s="540"/>
      <c r="B96" s="541"/>
      <c r="C96" s="542"/>
      <c r="D96" s="304"/>
      <c r="E96" s="304"/>
      <c r="F96" s="305"/>
      <c r="G96" s="303">
        <f t="shared" si="9"/>
        <v>0</v>
      </c>
      <c r="H96" s="303">
        <f>+G96*$G$8</f>
        <v>0</v>
      </c>
      <c r="I96" s="303">
        <f t="shared" si="15"/>
        <v>0</v>
      </c>
    </row>
    <row r="97" spans="1:11" x14ac:dyDescent="0.2">
      <c r="A97" s="540"/>
      <c r="B97" s="541"/>
      <c r="C97" s="542"/>
      <c r="D97" s="304"/>
      <c r="E97" s="304"/>
      <c r="F97" s="305"/>
      <c r="G97" s="303">
        <f t="shared" si="9"/>
        <v>0</v>
      </c>
      <c r="H97" s="306">
        <f t="shared" ref="H97:H101" si="16">+G97*$G$8</f>
        <v>0</v>
      </c>
      <c r="I97" s="303">
        <f t="shared" si="15"/>
        <v>0</v>
      </c>
    </row>
    <row r="98" spans="1:11" x14ac:dyDescent="0.2">
      <c r="A98" s="540"/>
      <c r="B98" s="541"/>
      <c r="C98" s="542"/>
      <c r="D98" s="304"/>
      <c r="E98" s="304"/>
      <c r="F98" s="305"/>
      <c r="G98" s="303">
        <f t="shared" si="9"/>
        <v>0</v>
      </c>
      <c r="H98" s="306">
        <f t="shared" si="16"/>
        <v>0</v>
      </c>
      <c r="I98" s="303">
        <f t="shared" si="15"/>
        <v>0</v>
      </c>
    </row>
    <row r="99" spans="1:11" x14ac:dyDescent="0.2">
      <c r="A99" s="540"/>
      <c r="B99" s="541"/>
      <c r="C99" s="542"/>
      <c r="D99" s="304"/>
      <c r="E99" s="304"/>
      <c r="F99" s="305"/>
      <c r="G99" s="303">
        <f t="shared" si="9"/>
        <v>0</v>
      </c>
      <c r="H99" s="306">
        <f t="shared" si="16"/>
        <v>0</v>
      </c>
      <c r="I99" s="303">
        <f t="shared" si="15"/>
        <v>0</v>
      </c>
    </row>
    <row r="100" spans="1:11" x14ac:dyDescent="0.2">
      <c r="A100" s="540"/>
      <c r="B100" s="541"/>
      <c r="C100" s="542"/>
      <c r="D100" s="304"/>
      <c r="E100" s="304"/>
      <c r="F100" s="305"/>
      <c r="G100" s="303">
        <f t="shared" si="9"/>
        <v>0</v>
      </c>
      <c r="H100" s="306">
        <f t="shared" si="16"/>
        <v>0</v>
      </c>
      <c r="I100" s="303">
        <f t="shared" si="15"/>
        <v>0</v>
      </c>
    </row>
    <row r="101" spans="1:11" x14ac:dyDescent="0.2">
      <c r="A101" s="540"/>
      <c r="B101" s="541"/>
      <c r="C101" s="542"/>
      <c r="D101" s="304"/>
      <c r="E101" s="304"/>
      <c r="F101" s="305"/>
      <c r="G101" s="303">
        <f t="shared" si="9"/>
        <v>0</v>
      </c>
      <c r="H101" s="306">
        <f t="shared" si="16"/>
        <v>0</v>
      </c>
      <c r="I101" s="303">
        <f t="shared" si="15"/>
        <v>0</v>
      </c>
    </row>
    <row r="102" spans="1:11" ht="13.5" thickBot="1" x14ac:dyDescent="0.25">
      <c r="A102" s="307"/>
      <c r="B102" s="308"/>
      <c r="C102" s="309"/>
      <c r="D102" s="61"/>
      <c r="E102" s="310"/>
      <c r="F102" s="311"/>
      <c r="G102" s="312">
        <f>SUM(G15:G101)</f>
        <v>0</v>
      </c>
      <c r="H102" s="312">
        <f>SUM(H15:H101)</f>
        <v>0</v>
      </c>
      <c r="I102" s="303">
        <f>SUM(I15:I101)</f>
        <v>0</v>
      </c>
    </row>
    <row r="103" spans="1:11" x14ac:dyDescent="0.2">
      <c r="A103" s="313"/>
      <c r="B103" s="313"/>
      <c r="C103" s="313"/>
      <c r="D103" s="313"/>
      <c r="E103" s="318" t="s">
        <v>190</v>
      </c>
      <c r="F103" s="319"/>
      <c r="G103" s="319"/>
      <c r="H103" s="319"/>
      <c r="I103" s="319"/>
      <c r="J103" s="320"/>
      <c r="K103" s="27"/>
    </row>
    <row r="104" spans="1:11" ht="13.5" thickBot="1" x14ac:dyDescent="0.25">
      <c r="A104" s="14"/>
      <c r="B104" s="14"/>
      <c r="C104" s="14"/>
      <c r="D104" s="14"/>
      <c r="E104" s="14"/>
      <c r="F104" s="14"/>
      <c r="G104" s="14"/>
      <c r="H104" s="14"/>
      <c r="I104" s="14"/>
    </row>
    <row r="105" spans="1:11" ht="18" customHeight="1" x14ac:dyDescent="0.2">
      <c r="C105" s="552" t="s">
        <v>13</v>
      </c>
      <c r="D105" s="553"/>
      <c r="E105" s="553"/>
      <c r="F105" s="547"/>
      <c r="G105" s="228">
        <f>+G102</f>
        <v>0</v>
      </c>
    </row>
    <row r="106" spans="1:11" ht="18" customHeight="1" x14ac:dyDescent="0.2">
      <c r="C106" s="555" t="s">
        <v>14</v>
      </c>
      <c r="D106" s="556"/>
      <c r="E106" s="556"/>
      <c r="F106" s="557"/>
      <c r="G106" s="229">
        <f>+H102</f>
        <v>0</v>
      </c>
    </row>
    <row r="107" spans="1:11" ht="18" customHeight="1" x14ac:dyDescent="0.2">
      <c r="C107" s="555" t="s">
        <v>32</v>
      </c>
      <c r="D107" s="556"/>
      <c r="E107" s="556"/>
      <c r="F107" s="557"/>
      <c r="G107" s="230"/>
    </row>
    <row r="108" spans="1:11" ht="18" customHeight="1" thickBot="1" x14ac:dyDescent="0.25">
      <c r="C108" s="558" t="s">
        <v>33</v>
      </c>
      <c r="D108" s="559"/>
      <c r="E108" s="559"/>
      <c r="F108" s="560"/>
      <c r="G108" s="231"/>
    </row>
    <row r="109" spans="1:11" ht="18" customHeight="1" thickBot="1" x14ac:dyDescent="0.25">
      <c r="C109" s="561" t="s">
        <v>191</v>
      </c>
      <c r="D109" s="562"/>
      <c r="E109" s="562"/>
      <c r="F109" s="563"/>
      <c r="G109" s="232">
        <f>SUM(G105:G108)</f>
        <v>0</v>
      </c>
    </row>
    <row r="110" spans="1:11" x14ac:dyDescent="0.2">
      <c r="F110" s="564"/>
      <c r="G110" s="564"/>
    </row>
    <row r="112" spans="1:11" ht="40.5" customHeight="1" x14ac:dyDescent="0.2">
      <c r="A112" s="49" t="s">
        <v>109</v>
      </c>
      <c r="B112" s="494" t="s">
        <v>192</v>
      </c>
      <c r="C112" s="494"/>
      <c r="D112" s="494"/>
      <c r="E112" s="494"/>
      <c r="F112" s="494"/>
      <c r="G112" s="494"/>
      <c r="H112" s="494"/>
      <c r="I112" s="43"/>
    </row>
    <row r="113" spans="1:8" ht="21" customHeight="1" x14ac:dyDescent="0.2">
      <c r="A113" s="50"/>
      <c r="B113" s="51"/>
      <c r="C113" s="51"/>
      <c r="D113" s="51"/>
      <c r="E113" s="51"/>
      <c r="F113" s="51"/>
      <c r="G113" s="51"/>
      <c r="H113" s="42"/>
    </row>
    <row r="114" spans="1:8" ht="39.75" customHeight="1" x14ac:dyDescent="0.2">
      <c r="A114" s="49" t="s">
        <v>109</v>
      </c>
      <c r="B114" s="554" t="s">
        <v>154</v>
      </c>
      <c r="C114" s="554"/>
      <c r="D114" s="554"/>
      <c r="E114" s="554"/>
      <c r="F114" s="554"/>
      <c r="G114" s="554"/>
      <c r="H114" s="554"/>
    </row>
  </sheetData>
  <sheetProtection selectLockedCells="1"/>
  <mergeCells count="103">
    <mergeCell ref="A98:C98"/>
    <mergeCell ref="A99:C99"/>
    <mergeCell ref="A100:C100"/>
    <mergeCell ref="A101:C101"/>
    <mergeCell ref="C105:F105"/>
    <mergeCell ref="B112:H112"/>
    <mergeCell ref="B114:H114"/>
    <mergeCell ref="C106:F106"/>
    <mergeCell ref="C107:F107"/>
    <mergeCell ref="C108:F108"/>
    <mergeCell ref="C109:F109"/>
    <mergeCell ref="F110:G110"/>
    <mergeCell ref="A87:C87"/>
    <mergeCell ref="A95:C95"/>
    <mergeCell ref="A96:C96"/>
    <mergeCell ref="A97:C97"/>
    <mergeCell ref="A88:C88"/>
    <mergeCell ref="A89:C89"/>
    <mergeCell ref="A90:C90"/>
    <mergeCell ref="A91:C91"/>
    <mergeCell ref="A92:C92"/>
    <mergeCell ref="A93:C93"/>
    <mergeCell ref="A94:C94"/>
    <mergeCell ref="A84:C84"/>
    <mergeCell ref="A85:C85"/>
    <mergeCell ref="A78:C78"/>
    <mergeCell ref="A79:C79"/>
    <mergeCell ref="A80:C80"/>
    <mergeCell ref="A81:C81"/>
    <mergeCell ref="A82:C82"/>
    <mergeCell ref="A83:C83"/>
    <mergeCell ref="A86:C86"/>
    <mergeCell ref="A25:C25"/>
    <mergeCell ref="A26:C26"/>
    <mergeCell ref="A56:C56"/>
    <mergeCell ref="A57:C57"/>
    <mergeCell ref="A58:C58"/>
    <mergeCell ref="A59:C59"/>
    <mergeCell ref="A60:C60"/>
    <mergeCell ref="A61:C61"/>
    <mergeCell ref="A62:C62"/>
    <mergeCell ref="A32:C32"/>
    <mergeCell ref="A33:C33"/>
    <mergeCell ref="A34:C34"/>
    <mergeCell ref="A36:C36"/>
    <mergeCell ref="A37:C37"/>
    <mergeCell ref="A27:C27"/>
    <mergeCell ref="A28:C28"/>
    <mergeCell ref="A29:C29"/>
    <mergeCell ref="A30:C30"/>
    <mergeCell ref="A31:C31"/>
    <mergeCell ref="A35:C35"/>
    <mergeCell ref="A43:C43"/>
    <mergeCell ref="A44:C44"/>
    <mergeCell ref="A45:C45"/>
    <mergeCell ref="A46:C46"/>
    <mergeCell ref="A16:C16"/>
    <mergeCell ref="A17:C17"/>
    <mergeCell ref="A18:C18"/>
    <mergeCell ref="A19:C19"/>
    <mergeCell ref="A20:C20"/>
    <mergeCell ref="A21:C21"/>
    <mergeCell ref="A22:C22"/>
    <mergeCell ref="A23:C23"/>
    <mergeCell ref="A24:C24"/>
    <mergeCell ref="A11:I11"/>
    <mergeCell ref="A13:C13"/>
    <mergeCell ref="A1:I1"/>
    <mergeCell ref="A2:I2"/>
    <mergeCell ref="C4:I4"/>
    <mergeCell ref="A6:F6"/>
    <mergeCell ref="A8:F8"/>
    <mergeCell ref="A14:I14"/>
    <mergeCell ref="A15:C15"/>
    <mergeCell ref="A47:C47"/>
    <mergeCell ref="A38:C38"/>
    <mergeCell ref="A39:C39"/>
    <mergeCell ref="A40:C40"/>
    <mergeCell ref="A41:C41"/>
    <mergeCell ref="A42:C42"/>
    <mergeCell ref="A53:C53"/>
    <mergeCell ref="A74:C74"/>
    <mergeCell ref="A75:C75"/>
    <mergeCell ref="A76:C76"/>
    <mergeCell ref="A77:C77"/>
    <mergeCell ref="A48:C48"/>
    <mergeCell ref="A49:C49"/>
    <mergeCell ref="A50:C50"/>
    <mergeCell ref="A51:C51"/>
    <mergeCell ref="A52:C52"/>
    <mergeCell ref="A54:C54"/>
    <mergeCell ref="A55:C55"/>
    <mergeCell ref="A63:C63"/>
    <mergeCell ref="A64:C64"/>
    <mergeCell ref="A65:C65"/>
    <mergeCell ref="A66:C66"/>
    <mergeCell ref="A67:C67"/>
    <mergeCell ref="A68:C68"/>
    <mergeCell ref="A69:C69"/>
    <mergeCell ref="A70:C70"/>
    <mergeCell ref="A71:C71"/>
    <mergeCell ref="A72:C72"/>
    <mergeCell ref="A73:I73"/>
  </mergeCells>
  <phoneticPr fontId="0" type="noConversion"/>
  <pageMargins left="0.5" right="0.5" top="1" bottom="1" header="0.5" footer="0.5"/>
  <pageSetup scale="68" orientation="portrait" r:id="rId1"/>
  <headerFooter alignWithMargins="0">
    <oddHeader>&amp;RATTACHMENT C-5 SERVICE MANAGEMENT</oddHeader>
    <oddFooter>&amp;C43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106"/>
  <sheetViews>
    <sheetView zoomScale="90" zoomScaleNormal="90" workbookViewId="0">
      <selection activeCell="A3" sqref="A3:G3"/>
    </sheetView>
  </sheetViews>
  <sheetFormatPr defaultColWidth="9.140625" defaultRowHeight="12.75" x14ac:dyDescent="0.2"/>
  <cols>
    <col min="1" max="1" width="16.140625" style="55" customWidth="1"/>
    <col min="2" max="2" width="14.42578125" style="7" customWidth="1"/>
    <col min="3" max="3" width="14.85546875" style="7" customWidth="1"/>
    <col min="4" max="4" width="15.28515625" style="7" customWidth="1"/>
    <col min="5" max="5" width="15.140625" style="7" customWidth="1"/>
    <col min="6" max="6" width="13.42578125" style="7" customWidth="1"/>
    <col min="7" max="7" width="11.28515625" style="7" bestFit="1" customWidth="1"/>
    <col min="8" max="16384" width="9.140625" style="7"/>
  </cols>
  <sheetData>
    <row r="1" spans="1:10" s="266" customFormat="1" ht="18" x14ac:dyDescent="0.25">
      <c r="A1" s="500" t="s">
        <v>168</v>
      </c>
      <c r="B1" s="500"/>
      <c r="C1" s="500"/>
      <c r="D1" s="500"/>
      <c r="E1" s="500"/>
      <c r="F1" s="500"/>
      <c r="G1" s="500"/>
      <c r="H1" s="201"/>
    </row>
    <row r="2" spans="1:10" s="266" customFormat="1" ht="18" x14ac:dyDescent="0.25">
      <c r="A2" s="500" t="s">
        <v>178</v>
      </c>
      <c r="B2" s="500"/>
      <c r="C2" s="500"/>
      <c r="D2" s="500"/>
      <c r="E2" s="500"/>
      <c r="F2" s="500"/>
      <c r="G2" s="500"/>
      <c r="H2" s="235"/>
    </row>
    <row r="3" spans="1:10" s="266" customFormat="1" ht="18" x14ac:dyDescent="0.25">
      <c r="A3" s="500" t="s">
        <v>242</v>
      </c>
      <c r="B3" s="500"/>
      <c r="C3" s="500"/>
      <c r="D3" s="500"/>
      <c r="E3" s="500"/>
      <c r="F3" s="500"/>
      <c r="G3" s="500"/>
      <c r="H3" s="235"/>
    </row>
    <row r="4" spans="1:10" ht="26.25" customHeight="1" x14ac:dyDescent="0.2">
      <c r="A4" s="183"/>
      <c r="B4" s="183"/>
      <c r="C4" s="183"/>
      <c r="D4" s="183"/>
      <c r="E4" s="183"/>
      <c r="F4" s="183"/>
      <c r="G4" s="183"/>
      <c r="H4" s="183"/>
    </row>
    <row r="5" spans="1:10" ht="18.75" thickBot="1" x14ac:dyDescent="0.3">
      <c r="A5" s="123" t="s">
        <v>6</v>
      </c>
      <c r="B5" s="286"/>
      <c r="C5" s="477"/>
      <c r="D5" s="477"/>
      <c r="E5" s="477"/>
      <c r="F5" s="477"/>
      <c r="G5" s="477"/>
      <c r="H5" s="477"/>
      <c r="I5" s="477"/>
    </row>
    <row r="6" spans="1:10" ht="12.75" customHeight="1" thickBot="1" x14ac:dyDescent="0.25"/>
    <row r="7" spans="1:10" ht="51.75" thickBot="1" x14ac:dyDescent="0.25">
      <c r="A7" s="568" t="s">
        <v>16</v>
      </c>
      <c r="B7" s="569"/>
      <c r="C7" s="125" t="s">
        <v>179</v>
      </c>
      <c r="D7" s="125" t="s">
        <v>180</v>
      </c>
      <c r="E7" s="125" t="s">
        <v>181</v>
      </c>
      <c r="F7" s="125" t="s">
        <v>182</v>
      </c>
      <c r="J7" s="53"/>
    </row>
    <row r="8" spans="1:10" x14ac:dyDescent="0.2">
      <c r="A8" s="566"/>
      <c r="B8" s="567"/>
      <c r="C8" s="450"/>
      <c r="D8" s="444"/>
      <c r="E8" s="444"/>
      <c r="F8" s="447">
        <f t="shared" ref="F8:F14" si="0">SUM(C8:E8)</f>
        <v>0</v>
      </c>
    </row>
    <row r="9" spans="1:10" x14ac:dyDescent="0.2">
      <c r="A9" s="432"/>
      <c r="B9" s="433"/>
      <c r="C9" s="213"/>
      <c r="D9" s="444"/>
      <c r="E9" s="444"/>
      <c r="F9" s="447">
        <f t="shared" si="0"/>
        <v>0</v>
      </c>
    </row>
    <row r="10" spans="1:10" x14ac:dyDescent="0.2">
      <c r="A10" s="432"/>
      <c r="B10" s="433"/>
      <c r="C10" s="213"/>
      <c r="D10" s="444"/>
      <c r="E10" s="444"/>
      <c r="F10" s="447">
        <f t="shared" si="0"/>
        <v>0</v>
      </c>
    </row>
    <row r="11" spans="1:10" x14ac:dyDescent="0.2">
      <c r="A11" s="432"/>
      <c r="B11" s="433"/>
      <c r="C11" s="213"/>
      <c r="D11" s="444"/>
      <c r="E11" s="444"/>
      <c r="F11" s="447">
        <f t="shared" si="0"/>
        <v>0</v>
      </c>
    </row>
    <row r="12" spans="1:10" x14ac:dyDescent="0.2">
      <c r="A12" s="432"/>
      <c r="B12" s="433"/>
      <c r="C12" s="213"/>
      <c r="D12" s="444"/>
      <c r="E12" s="444"/>
      <c r="F12" s="447">
        <f t="shared" si="0"/>
        <v>0</v>
      </c>
    </row>
    <row r="13" spans="1:10" x14ac:dyDescent="0.2">
      <c r="A13" s="432"/>
      <c r="B13" s="433"/>
      <c r="C13" s="213"/>
      <c r="D13" s="444"/>
      <c r="E13" s="444"/>
      <c r="F13" s="447">
        <f t="shared" si="0"/>
        <v>0</v>
      </c>
    </row>
    <row r="14" spans="1:10" x14ac:dyDescent="0.2">
      <c r="A14" s="432"/>
      <c r="B14" s="433"/>
      <c r="C14" s="213"/>
      <c r="D14" s="444"/>
      <c r="E14" s="444"/>
      <c r="F14" s="447">
        <f t="shared" si="0"/>
        <v>0</v>
      </c>
    </row>
    <row r="15" spans="1:10" x14ac:dyDescent="0.2">
      <c r="A15" s="432"/>
      <c r="B15" s="433"/>
      <c r="C15" s="213"/>
      <c r="D15" s="444"/>
      <c r="E15" s="444"/>
      <c r="F15" s="447">
        <f t="shared" ref="F15:F57" si="1">SUM(C15:E15)</f>
        <v>0</v>
      </c>
    </row>
    <row r="16" spans="1:10" x14ac:dyDescent="0.2">
      <c r="A16" s="432"/>
      <c r="B16" s="433"/>
      <c r="C16" s="213"/>
      <c r="D16" s="444"/>
      <c r="E16" s="444"/>
      <c r="F16" s="447">
        <f t="shared" si="1"/>
        <v>0</v>
      </c>
    </row>
    <row r="17" spans="1:6" x14ac:dyDescent="0.2">
      <c r="A17" s="432"/>
      <c r="B17" s="433"/>
      <c r="C17" s="213"/>
      <c r="D17" s="444"/>
      <c r="E17" s="444"/>
      <c r="F17" s="447">
        <f t="shared" si="1"/>
        <v>0</v>
      </c>
    </row>
    <row r="18" spans="1:6" x14ac:dyDescent="0.2">
      <c r="A18" s="432"/>
      <c r="B18" s="433"/>
      <c r="C18" s="213"/>
      <c r="D18" s="444"/>
      <c r="E18" s="444"/>
      <c r="F18" s="447">
        <f t="shared" si="1"/>
        <v>0</v>
      </c>
    </row>
    <row r="19" spans="1:6" x14ac:dyDescent="0.2">
      <c r="A19" s="432"/>
      <c r="B19" s="433"/>
      <c r="C19" s="213"/>
      <c r="D19" s="444"/>
      <c r="E19" s="444"/>
      <c r="F19" s="447">
        <f t="shared" si="1"/>
        <v>0</v>
      </c>
    </row>
    <row r="20" spans="1:6" x14ac:dyDescent="0.2">
      <c r="A20" s="432"/>
      <c r="B20" s="433"/>
      <c r="C20" s="213"/>
      <c r="D20" s="444"/>
      <c r="E20" s="444"/>
      <c r="F20" s="447">
        <f t="shared" si="1"/>
        <v>0</v>
      </c>
    </row>
    <row r="21" spans="1:6" x14ac:dyDescent="0.2">
      <c r="A21" s="432"/>
      <c r="B21" s="433"/>
      <c r="C21" s="213"/>
      <c r="D21" s="444"/>
      <c r="E21" s="444"/>
      <c r="F21" s="447">
        <f t="shared" si="1"/>
        <v>0</v>
      </c>
    </row>
    <row r="22" spans="1:6" x14ac:dyDescent="0.2">
      <c r="A22" s="432"/>
      <c r="B22" s="433"/>
      <c r="C22" s="213"/>
      <c r="D22" s="444"/>
      <c r="E22" s="444"/>
      <c r="F22" s="447">
        <f t="shared" si="1"/>
        <v>0</v>
      </c>
    </row>
    <row r="23" spans="1:6" x14ac:dyDescent="0.2">
      <c r="A23" s="432"/>
      <c r="B23" s="433"/>
      <c r="C23" s="213"/>
      <c r="D23" s="444"/>
      <c r="E23" s="444"/>
      <c r="F23" s="447">
        <f t="shared" si="1"/>
        <v>0</v>
      </c>
    </row>
    <row r="24" spans="1:6" x14ac:dyDescent="0.2">
      <c r="A24" s="432"/>
      <c r="B24" s="433"/>
      <c r="C24" s="213"/>
      <c r="D24" s="444"/>
      <c r="E24" s="444"/>
      <c r="F24" s="447">
        <f t="shared" si="1"/>
        <v>0</v>
      </c>
    </row>
    <row r="25" spans="1:6" x14ac:dyDescent="0.2">
      <c r="A25" s="432"/>
      <c r="B25" s="433"/>
      <c r="C25" s="213"/>
      <c r="D25" s="444"/>
      <c r="E25" s="444"/>
      <c r="F25" s="447">
        <f t="shared" si="1"/>
        <v>0</v>
      </c>
    </row>
    <row r="26" spans="1:6" x14ac:dyDescent="0.2">
      <c r="A26" s="432"/>
      <c r="B26" s="433"/>
      <c r="C26" s="213"/>
      <c r="D26" s="444"/>
      <c r="E26" s="444"/>
      <c r="F26" s="447">
        <f t="shared" si="1"/>
        <v>0</v>
      </c>
    </row>
    <row r="27" spans="1:6" x14ac:dyDescent="0.2">
      <c r="A27" s="432"/>
      <c r="B27" s="433"/>
      <c r="C27" s="213"/>
      <c r="D27" s="444"/>
      <c r="E27" s="444"/>
      <c r="F27" s="447">
        <f t="shared" si="1"/>
        <v>0</v>
      </c>
    </row>
    <row r="28" spans="1:6" x14ac:dyDescent="0.2">
      <c r="A28" s="432"/>
      <c r="B28" s="433"/>
      <c r="C28" s="213"/>
      <c r="D28" s="444"/>
      <c r="E28" s="444"/>
      <c r="F28" s="447">
        <f t="shared" si="1"/>
        <v>0</v>
      </c>
    </row>
    <row r="29" spans="1:6" x14ac:dyDescent="0.2">
      <c r="A29" s="432"/>
      <c r="B29" s="433"/>
      <c r="C29" s="213"/>
      <c r="D29" s="444"/>
      <c r="E29" s="444"/>
      <c r="F29" s="447">
        <f t="shared" si="1"/>
        <v>0</v>
      </c>
    </row>
    <row r="30" spans="1:6" x14ac:dyDescent="0.2">
      <c r="A30" s="432"/>
      <c r="B30" s="433"/>
      <c r="C30" s="213"/>
      <c r="D30" s="444"/>
      <c r="E30" s="444"/>
      <c r="F30" s="447">
        <f t="shared" si="1"/>
        <v>0</v>
      </c>
    </row>
    <row r="31" spans="1:6" x14ac:dyDescent="0.2">
      <c r="A31" s="432"/>
      <c r="B31" s="433"/>
      <c r="C31" s="213"/>
      <c r="D31" s="444"/>
      <c r="E31" s="444"/>
      <c r="F31" s="447">
        <f t="shared" si="1"/>
        <v>0</v>
      </c>
    </row>
    <row r="32" spans="1:6" x14ac:dyDescent="0.2">
      <c r="A32" s="432"/>
      <c r="B32" s="433"/>
      <c r="C32" s="213"/>
      <c r="D32" s="444"/>
      <c r="E32" s="444"/>
      <c r="F32" s="447">
        <f t="shared" si="1"/>
        <v>0</v>
      </c>
    </row>
    <row r="33" spans="1:8" x14ac:dyDescent="0.2">
      <c r="A33" s="432"/>
      <c r="B33" s="433"/>
      <c r="C33" s="213"/>
      <c r="D33" s="444"/>
      <c r="E33" s="444"/>
      <c r="F33" s="447">
        <f t="shared" si="1"/>
        <v>0</v>
      </c>
    </row>
    <row r="34" spans="1:8" x14ac:dyDescent="0.2">
      <c r="A34" s="432"/>
      <c r="B34" s="433"/>
      <c r="C34" s="213"/>
      <c r="D34" s="444"/>
      <c r="E34" s="444"/>
      <c r="F34" s="447">
        <f t="shared" si="1"/>
        <v>0</v>
      </c>
    </row>
    <row r="35" spans="1:8" x14ac:dyDescent="0.2">
      <c r="A35" s="432"/>
      <c r="B35" s="433"/>
      <c r="C35" s="213"/>
      <c r="D35" s="444"/>
      <c r="E35" s="444"/>
      <c r="F35" s="447">
        <f t="shared" si="1"/>
        <v>0</v>
      </c>
    </row>
    <row r="36" spans="1:8" x14ac:dyDescent="0.2">
      <c r="A36" s="432"/>
      <c r="B36" s="433"/>
      <c r="C36" s="213"/>
      <c r="D36" s="444"/>
      <c r="E36" s="444"/>
      <c r="F36" s="447">
        <f t="shared" si="1"/>
        <v>0</v>
      </c>
    </row>
    <row r="37" spans="1:8" x14ac:dyDescent="0.2">
      <c r="A37" s="432"/>
      <c r="B37" s="433"/>
      <c r="C37" s="213"/>
      <c r="D37" s="444"/>
      <c r="E37" s="444"/>
      <c r="F37" s="447">
        <f t="shared" si="1"/>
        <v>0</v>
      </c>
    </row>
    <row r="38" spans="1:8" x14ac:dyDescent="0.2">
      <c r="A38" s="432"/>
      <c r="B38" s="433"/>
      <c r="C38" s="213"/>
      <c r="D38" s="444"/>
      <c r="E38" s="444"/>
      <c r="F38" s="447">
        <f t="shared" si="1"/>
        <v>0</v>
      </c>
    </row>
    <row r="39" spans="1:8" x14ac:dyDescent="0.2">
      <c r="A39" s="432"/>
      <c r="B39" s="433"/>
      <c r="C39" s="213"/>
      <c r="D39" s="444"/>
      <c r="E39" s="444"/>
      <c r="F39" s="447">
        <f t="shared" si="1"/>
        <v>0</v>
      </c>
    </row>
    <row r="40" spans="1:8" x14ac:dyDescent="0.2">
      <c r="A40" s="432"/>
      <c r="B40" s="433"/>
      <c r="C40" s="213"/>
      <c r="D40" s="444"/>
      <c r="E40" s="444"/>
      <c r="F40" s="447">
        <f t="shared" si="1"/>
        <v>0</v>
      </c>
    </row>
    <row r="41" spans="1:8" x14ac:dyDescent="0.2">
      <c r="A41" s="432"/>
      <c r="B41" s="433"/>
      <c r="C41" s="213"/>
      <c r="D41" s="444"/>
      <c r="E41" s="444"/>
      <c r="F41" s="447">
        <f t="shared" si="1"/>
        <v>0</v>
      </c>
    </row>
    <row r="42" spans="1:8" x14ac:dyDescent="0.2">
      <c r="A42" s="432"/>
      <c r="B42" s="433"/>
      <c r="C42" s="213"/>
      <c r="D42" s="444"/>
      <c r="E42" s="444"/>
      <c r="F42" s="447">
        <f t="shared" si="1"/>
        <v>0</v>
      </c>
    </row>
    <row r="43" spans="1:8" x14ac:dyDescent="0.2">
      <c r="A43" s="432"/>
      <c r="B43" s="433"/>
      <c r="C43" s="213"/>
      <c r="D43" s="444"/>
      <c r="E43" s="444"/>
      <c r="F43" s="447">
        <f t="shared" si="1"/>
        <v>0</v>
      </c>
    </row>
    <row r="44" spans="1:8" x14ac:dyDescent="0.2">
      <c r="A44" s="432"/>
      <c r="B44" s="433"/>
      <c r="C44" s="213"/>
      <c r="D44" s="444"/>
      <c r="E44" s="444"/>
      <c r="F44" s="447">
        <f t="shared" si="1"/>
        <v>0</v>
      </c>
    </row>
    <row r="45" spans="1:8" x14ac:dyDescent="0.2">
      <c r="A45" s="566"/>
      <c r="B45" s="567"/>
      <c r="C45" s="213"/>
      <c r="D45" s="444"/>
      <c r="E45" s="444"/>
      <c r="F45" s="447">
        <f t="shared" si="1"/>
        <v>0</v>
      </c>
    </row>
    <row r="46" spans="1:8" x14ac:dyDescent="0.2">
      <c r="A46" s="566"/>
      <c r="B46" s="567"/>
      <c r="C46" s="213"/>
      <c r="D46" s="444"/>
      <c r="E46" s="444"/>
      <c r="F46" s="447">
        <f t="shared" si="1"/>
        <v>0</v>
      </c>
    </row>
    <row r="47" spans="1:8" x14ac:dyDescent="0.2">
      <c r="A47" s="566"/>
      <c r="B47" s="567"/>
      <c r="C47" s="213"/>
      <c r="D47" s="444"/>
      <c r="E47" s="444"/>
      <c r="F47" s="447">
        <f t="shared" si="1"/>
        <v>0</v>
      </c>
      <c r="H47" s="53"/>
    </row>
    <row r="48" spans="1:8" x14ac:dyDescent="0.2">
      <c r="A48" s="565"/>
      <c r="B48" s="565"/>
      <c r="C48" s="213"/>
      <c r="D48" s="444"/>
      <c r="E48" s="444"/>
      <c r="F48" s="447">
        <f t="shared" si="1"/>
        <v>0</v>
      </c>
    </row>
    <row r="49" spans="1:6" x14ac:dyDescent="0.2">
      <c r="A49" s="565"/>
      <c r="B49" s="565"/>
      <c r="C49" s="213"/>
      <c r="D49" s="444"/>
      <c r="E49" s="444"/>
      <c r="F49" s="447">
        <f t="shared" si="1"/>
        <v>0</v>
      </c>
    </row>
    <row r="50" spans="1:6" x14ac:dyDescent="0.2">
      <c r="A50" s="565"/>
      <c r="B50" s="565"/>
      <c r="C50" s="213"/>
      <c r="D50" s="444"/>
      <c r="E50" s="444"/>
      <c r="F50" s="447">
        <f t="shared" si="1"/>
        <v>0</v>
      </c>
    </row>
    <row r="51" spans="1:6" x14ac:dyDescent="0.2">
      <c r="A51" s="565"/>
      <c r="B51" s="565"/>
      <c r="C51" s="213"/>
      <c r="D51" s="444"/>
      <c r="E51" s="444"/>
      <c r="F51" s="447">
        <f t="shared" si="1"/>
        <v>0</v>
      </c>
    </row>
    <row r="52" spans="1:6" x14ac:dyDescent="0.2">
      <c r="A52" s="565"/>
      <c r="B52" s="565"/>
      <c r="C52" s="213"/>
      <c r="D52" s="444"/>
      <c r="E52" s="444"/>
      <c r="F52" s="447">
        <f t="shared" si="1"/>
        <v>0</v>
      </c>
    </row>
    <row r="53" spans="1:6" x14ac:dyDescent="0.2">
      <c r="A53" s="565"/>
      <c r="B53" s="565"/>
      <c r="C53" s="213"/>
      <c r="D53" s="444"/>
      <c r="E53" s="444"/>
      <c r="F53" s="447">
        <f t="shared" si="1"/>
        <v>0</v>
      </c>
    </row>
    <row r="54" spans="1:6" x14ac:dyDescent="0.2">
      <c r="A54" s="565"/>
      <c r="B54" s="565"/>
      <c r="C54" s="213"/>
      <c r="D54" s="444"/>
      <c r="E54" s="444"/>
      <c r="F54" s="447">
        <f t="shared" si="1"/>
        <v>0</v>
      </c>
    </row>
    <row r="55" spans="1:6" x14ac:dyDescent="0.2">
      <c r="A55" s="565"/>
      <c r="B55" s="565"/>
      <c r="C55" s="213"/>
      <c r="D55" s="444"/>
      <c r="E55" s="444"/>
      <c r="F55" s="447">
        <f t="shared" si="1"/>
        <v>0</v>
      </c>
    </row>
    <row r="56" spans="1:6" x14ac:dyDescent="0.2">
      <c r="A56" s="565"/>
      <c r="B56" s="565"/>
      <c r="C56" s="213"/>
      <c r="D56" s="444"/>
      <c r="E56" s="444"/>
      <c r="F56" s="447">
        <f t="shared" si="1"/>
        <v>0</v>
      </c>
    </row>
    <row r="57" spans="1:6" x14ac:dyDescent="0.2">
      <c r="A57" s="565"/>
      <c r="B57" s="565"/>
      <c r="C57" s="213"/>
      <c r="D57" s="444"/>
      <c r="E57" s="444"/>
      <c r="F57" s="447">
        <f t="shared" si="1"/>
        <v>0</v>
      </c>
    </row>
    <row r="58" spans="1:6" x14ac:dyDescent="0.2">
      <c r="A58" s="570"/>
      <c r="B58" s="571"/>
      <c r="C58" s="213"/>
      <c r="D58" s="444"/>
      <c r="E58" s="444"/>
      <c r="F58" s="447">
        <f>SUM(C58:E58)</f>
        <v>0</v>
      </c>
    </row>
    <row r="59" spans="1:6" x14ac:dyDescent="0.2">
      <c r="A59" s="572" t="s">
        <v>183</v>
      </c>
      <c r="B59" s="572"/>
      <c r="C59" s="572"/>
      <c r="D59" s="572"/>
      <c r="E59" s="572"/>
      <c r="F59" s="572"/>
    </row>
    <row r="60" spans="1:6" x14ac:dyDescent="0.2">
      <c r="A60" s="565"/>
      <c r="B60" s="565"/>
      <c r="C60" s="445"/>
      <c r="D60" s="446"/>
      <c r="E60" s="446"/>
      <c r="F60" s="447">
        <f>SUM(C60:E60)</f>
        <v>0</v>
      </c>
    </row>
    <row r="61" spans="1:6" x14ac:dyDescent="0.2">
      <c r="A61" s="565"/>
      <c r="B61" s="565"/>
      <c r="C61" s="445"/>
      <c r="D61" s="446"/>
      <c r="E61" s="446"/>
      <c r="F61" s="447">
        <f t="shared" ref="F61:F82" si="2">SUM(C61:E61)</f>
        <v>0</v>
      </c>
    </row>
    <row r="62" spans="1:6" x14ac:dyDescent="0.2">
      <c r="A62" s="565"/>
      <c r="B62" s="565"/>
      <c r="C62" s="445"/>
      <c r="D62" s="446"/>
      <c r="E62" s="446"/>
      <c r="F62" s="447">
        <f t="shared" si="2"/>
        <v>0</v>
      </c>
    </row>
    <row r="63" spans="1:6" x14ac:dyDescent="0.2">
      <c r="A63" s="565"/>
      <c r="B63" s="565"/>
      <c r="C63" s="445"/>
      <c r="D63" s="446"/>
      <c r="E63" s="446"/>
      <c r="F63" s="447">
        <f t="shared" si="2"/>
        <v>0</v>
      </c>
    </row>
    <row r="64" spans="1:6" x14ac:dyDescent="0.2">
      <c r="A64" s="565"/>
      <c r="B64" s="565"/>
      <c r="C64" s="445"/>
      <c r="D64" s="446"/>
      <c r="E64" s="446"/>
      <c r="F64" s="447">
        <f t="shared" si="2"/>
        <v>0</v>
      </c>
    </row>
    <row r="65" spans="1:6" x14ac:dyDescent="0.2">
      <c r="A65" s="565"/>
      <c r="B65" s="565"/>
      <c r="C65" s="445"/>
      <c r="D65" s="446"/>
      <c r="E65" s="446"/>
      <c r="F65" s="447">
        <f t="shared" si="2"/>
        <v>0</v>
      </c>
    </row>
    <row r="66" spans="1:6" x14ac:dyDescent="0.2">
      <c r="A66" s="565"/>
      <c r="B66" s="565"/>
      <c r="C66" s="445"/>
      <c r="D66" s="446"/>
      <c r="E66" s="446"/>
      <c r="F66" s="447">
        <f t="shared" si="2"/>
        <v>0</v>
      </c>
    </row>
    <row r="67" spans="1:6" x14ac:dyDescent="0.2">
      <c r="A67" s="565"/>
      <c r="B67" s="565"/>
      <c r="C67" s="445"/>
      <c r="D67" s="446"/>
      <c r="E67" s="446"/>
      <c r="F67" s="447">
        <f t="shared" si="2"/>
        <v>0</v>
      </c>
    </row>
    <row r="68" spans="1:6" x14ac:dyDescent="0.2">
      <c r="A68" s="565"/>
      <c r="B68" s="565"/>
      <c r="C68" s="445"/>
      <c r="D68" s="446"/>
      <c r="E68" s="446"/>
      <c r="F68" s="447">
        <f t="shared" si="2"/>
        <v>0</v>
      </c>
    </row>
    <row r="69" spans="1:6" x14ac:dyDescent="0.2">
      <c r="A69" s="565"/>
      <c r="B69" s="565"/>
      <c r="C69" s="445"/>
      <c r="D69" s="446"/>
      <c r="E69" s="446"/>
      <c r="F69" s="447">
        <f t="shared" si="2"/>
        <v>0</v>
      </c>
    </row>
    <row r="70" spans="1:6" x14ac:dyDescent="0.2">
      <c r="A70" s="565"/>
      <c r="B70" s="565"/>
      <c r="C70" s="445"/>
      <c r="D70" s="446"/>
      <c r="E70" s="446"/>
      <c r="F70" s="447">
        <f t="shared" si="2"/>
        <v>0</v>
      </c>
    </row>
    <row r="71" spans="1:6" x14ac:dyDescent="0.2">
      <c r="A71" s="565"/>
      <c r="B71" s="565"/>
      <c r="C71" s="445"/>
      <c r="D71" s="446"/>
      <c r="E71" s="446"/>
      <c r="F71" s="447">
        <f t="shared" si="2"/>
        <v>0</v>
      </c>
    </row>
    <row r="72" spans="1:6" x14ac:dyDescent="0.2">
      <c r="A72" s="565"/>
      <c r="B72" s="565"/>
      <c r="C72" s="445"/>
      <c r="D72" s="446"/>
      <c r="E72" s="446"/>
      <c r="F72" s="447">
        <f t="shared" si="2"/>
        <v>0</v>
      </c>
    </row>
    <row r="73" spans="1:6" x14ac:dyDescent="0.2">
      <c r="A73" s="565"/>
      <c r="B73" s="565"/>
      <c r="C73" s="445"/>
      <c r="D73" s="446"/>
      <c r="E73" s="446"/>
      <c r="F73" s="447">
        <f t="shared" si="2"/>
        <v>0</v>
      </c>
    </row>
    <row r="74" spans="1:6" x14ac:dyDescent="0.2">
      <c r="A74" s="565"/>
      <c r="B74" s="565"/>
      <c r="C74" s="445"/>
      <c r="D74" s="446"/>
      <c r="E74" s="446"/>
      <c r="F74" s="447">
        <f t="shared" si="2"/>
        <v>0</v>
      </c>
    </row>
    <row r="75" spans="1:6" x14ac:dyDescent="0.2">
      <c r="A75" s="565"/>
      <c r="B75" s="565"/>
      <c r="C75" s="445"/>
      <c r="D75" s="446"/>
      <c r="E75" s="446"/>
      <c r="F75" s="447">
        <f t="shared" si="2"/>
        <v>0</v>
      </c>
    </row>
    <row r="76" spans="1:6" x14ac:dyDescent="0.2">
      <c r="A76" s="565"/>
      <c r="B76" s="565"/>
      <c r="C76" s="445"/>
      <c r="D76" s="446"/>
      <c r="E76" s="446"/>
      <c r="F76" s="447">
        <f t="shared" si="2"/>
        <v>0</v>
      </c>
    </row>
    <row r="77" spans="1:6" x14ac:dyDescent="0.2">
      <c r="A77" s="565"/>
      <c r="B77" s="565"/>
      <c r="C77" s="445"/>
      <c r="D77" s="446"/>
      <c r="E77" s="446"/>
      <c r="F77" s="447">
        <f t="shared" si="2"/>
        <v>0</v>
      </c>
    </row>
    <row r="78" spans="1:6" x14ac:dyDescent="0.2">
      <c r="A78" s="565"/>
      <c r="B78" s="565"/>
      <c r="C78" s="445"/>
      <c r="D78" s="446"/>
      <c r="E78" s="446"/>
      <c r="F78" s="447">
        <f t="shared" si="2"/>
        <v>0</v>
      </c>
    </row>
    <row r="79" spans="1:6" x14ac:dyDescent="0.2">
      <c r="A79" s="565"/>
      <c r="B79" s="565"/>
      <c r="C79" s="445"/>
      <c r="D79" s="446"/>
      <c r="E79" s="446"/>
      <c r="F79" s="447">
        <f t="shared" si="2"/>
        <v>0</v>
      </c>
    </row>
    <row r="80" spans="1:6" x14ac:dyDescent="0.2">
      <c r="A80" s="565"/>
      <c r="B80" s="565"/>
      <c r="C80" s="445"/>
      <c r="D80" s="446"/>
      <c r="E80" s="446"/>
      <c r="F80" s="447">
        <f t="shared" si="2"/>
        <v>0</v>
      </c>
    </row>
    <row r="81" spans="1:8" x14ac:dyDescent="0.2">
      <c r="A81" s="565"/>
      <c r="B81" s="565"/>
      <c r="C81" s="445"/>
      <c r="D81" s="446"/>
      <c r="E81" s="446"/>
      <c r="F81" s="447">
        <f t="shared" si="2"/>
        <v>0</v>
      </c>
    </row>
    <row r="82" spans="1:8" x14ac:dyDescent="0.2">
      <c r="A82" s="565"/>
      <c r="B82" s="565"/>
      <c r="C82" s="445"/>
      <c r="D82" s="446"/>
      <c r="E82" s="446"/>
      <c r="F82" s="447">
        <f t="shared" si="2"/>
        <v>0</v>
      </c>
    </row>
    <row r="83" spans="1:8" x14ac:dyDescent="0.2">
      <c r="A83" s="573" t="s">
        <v>189</v>
      </c>
      <c r="B83" s="574"/>
      <c r="C83" s="575"/>
      <c r="D83" s="575"/>
      <c r="E83" s="575"/>
      <c r="F83" s="576"/>
    </row>
    <row r="84" spans="1:8" x14ac:dyDescent="0.2">
      <c r="A84" s="565"/>
      <c r="B84" s="565"/>
      <c r="C84" s="445"/>
      <c r="D84" s="445"/>
      <c r="E84" s="445"/>
      <c r="F84" s="447">
        <f t="shared" ref="F84:F90" si="3">SUM(C84:E84)</f>
        <v>0</v>
      </c>
    </row>
    <row r="85" spans="1:8" x14ac:dyDescent="0.2">
      <c r="A85" s="565"/>
      <c r="B85" s="565"/>
      <c r="C85" s="445"/>
      <c r="D85" s="445"/>
      <c r="E85" s="445"/>
      <c r="F85" s="447">
        <f t="shared" si="3"/>
        <v>0</v>
      </c>
    </row>
    <row r="86" spans="1:8" x14ac:dyDescent="0.2">
      <c r="A86" s="565"/>
      <c r="B86" s="565"/>
      <c r="C86" s="445"/>
      <c r="D86" s="445"/>
      <c r="E86" s="445"/>
      <c r="F86" s="447">
        <f t="shared" si="3"/>
        <v>0</v>
      </c>
    </row>
    <row r="87" spans="1:8" x14ac:dyDescent="0.2">
      <c r="A87" s="565"/>
      <c r="B87" s="565"/>
      <c r="C87" s="445"/>
      <c r="D87" s="445"/>
      <c r="E87" s="445"/>
      <c r="F87" s="447">
        <f t="shared" si="3"/>
        <v>0</v>
      </c>
    </row>
    <row r="88" spans="1:8" x14ac:dyDescent="0.2">
      <c r="A88" s="565"/>
      <c r="B88" s="565"/>
      <c r="C88" s="445"/>
      <c r="D88" s="445"/>
      <c r="E88" s="445"/>
      <c r="F88" s="447">
        <f t="shared" si="3"/>
        <v>0</v>
      </c>
    </row>
    <row r="89" spans="1:8" x14ac:dyDescent="0.2">
      <c r="A89" s="565"/>
      <c r="B89" s="565"/>
      <c r="C89" s="445"/>
      <c r="D89" s="445"/>
      <c r="E89" s="445"/>
      <c r="F89" s="447">
        <f t="shared" si="3"/>
        <v>0</v>
      </c>
    </row>
    <row r="90" spans="1:8" x14ac:dyDescent="0.2">
      <c r="A90" s="565"/>
      <c r="B90" s="565"/>
      <c r="C90" s="445"/>
      <c r="D90" s="445"/>
      <c r="E90" s="445"/>
      <c r="F90" s="447">
        <f t="shared" si="3"/>
        <v>0</v>
      </c>
    </row>
    <row r="91" spans="1:8" x14ac:dyDescent="0.2">
      <c r="A91" s="565"/>
      <c r="B91" s="565"/>
      <c r="C91" s="445"/>
      <c r="D91" s="445"/>
      <c r="E91" s="445"/>
      <c r="F91" s="447">
        <f t="shared" ref="F91:F94" si="4">SUM(C91:E91)</f>
        <v>0</v>
      </c>
    </row>
    <row r="92" spans="1:8" x14ac:dyDescent="0.2">
      <c r="A92" s="565"/>
      <c r="B92" s="565"/>
      <c r="C92" s="445"/>
      <c r="D92" s="445"/>
      <c r="E92" s="445"/>
      <c r="F92" s="447">
        <f t="shared" si="4"/>
        <v>0</v>
      </c>
    </row>
    <row r="93" spans="1:8" x14ac:dyDescent="0.2">
      <c r="A93" s="565"/>
      <c r="B93" s="565"/>
      <c r="C93" s="445"/>
      <c r="D93" s="445"/>
      <c r="E93" s="445"/>
      <c r="F93" s="447">
        <f t="shared" si="4"/>
        <v>0</v>
      </c>
    </row>
    <row r="94" spans="1:8" x14ac:dyDescent="0.2">
      <c r="A94" s="565"/>
      <c r="B94" s="565"/>
      <c r="C94" s="445"/>
      <c r="D94" s="445"/>
      <c r="E94" s="445"/>
      <c r="F94" s="447">
        <f t="shared" si="4"/>
        <v>0</v>
      </c>
    </row>
    <row r="95" spans="1:8" x14ac:dyDescent="0.2">
      <c r="A95" s="287" t="s">
        <v>184</v>
      </c>
      <c r="B95" s="288"/>
      <c r="C95" s="448">
        <f>SUM(C8:C94)</f>
        <v>0</v>
      </c>
      <c r="D95" s="448">
        <f>SUM(D8:D94)</f>
        <v>0</v>
      </c>
      <c r="E95" s="448">
        <f>SUM(E8:E94)</f>
        <v>0</v>
      </c>
      <c r="F95" s="449">
        <f>SUM(F8:F94)</f>
        <v>0</v>
      </c>
    </row>
    <row r="96" spans="1:8" x14ac:dyDescent="0.2">
      <c r="A96" s="289"/>
      <c r="B96" s="182"/>
      <c r="C96" s="314"/>
      <c r="D96" s="315"/>
      <c r="E96" s="316"/>
      <c r="F96" s="317"/>
      <c r="G96" s="315"/>
      <c r="H96" s="315"/>
    </row>
    <row r="97" spans="1:9" ht="13.5" thickBot="1" x14ac:dyDescent="0.25">
      <c r="A97" s="289"/>
      <c r="B97" s="182"/>
      <c r="C97" s="182"/>
      <c r="D97" s="14"/>
      <c r="E97" s="14"/>
      <c r="F97" s="14"/>
    </row>
    <row r="98" spans="1:9" ht="13.5" thickBot="1" x14ac:dyDescent="0.25">
      <c r="B98" s="124" t="s">
        <v>17</v>
      </c>
      <c r="C98" s="292" t="s">
        <v>185</v>
      </c>
      <c r="D98" s="11"/>
    </row>
    <row r="99" spans="1:9" ht="30" customHeight="1" x14ac:dyDescent="0.2">
      <c r="B99" s="291" t="s">
        <v>188</v>
      </c>
      <c r="C99" s="293"/>
      <c r="D99" s="295"/>
    </row>
    <row r="100" spans="1:9" x14ac:dyDescent="0.2">
      <c r="B100" s="291" t="s">
        <v>187</v>
      </c>
      <c r="C100" s="293"/>
      <c r="D100" s="295"/>
    </row>
    <row r="101" spans="1:9" x14ac:dyDescent="0.2">
      <c r="B101" s="291" t="s">
        <v>227</v>
      </c>
      <c r="C101" s="293"/>
      <c r="D101" s="295"/>
    </row>
    <row r="102" spans="1:9" x14ac:dyDescent="0.2">
      <c r="B102" s="291"/>
      <c r="C102" s="293"/>
      <c r="D102" s="295"/>
    </row>
    <row r="103" spans="1:9" ht="20.25" customHeight="1" thickBot="1" x14ac:dyDescent="0.25">
      <c r="B103" s="126"/>
      <c r="C103" s="294">
        <f>SUM(C99:C102)</f>
        <v>0</v>
      </c>
      <c r="D103" s="296"/>
      <c r="E103" s="290"/>
    </row>
    <row r="104" spans="1:9" x14ac:dyDescent="0.2">
      <c r="D104" s="314"/>
      <c r="E104" s="315"/>
      <c r="F104" s="315"/>
      <c r="G104" s="315"/>
      <c r="H104" s="315"/>
      <c r="I104" s="315"/>
    </row>
    <row r="106" spans="1:9" ht="28.5" customHeight="1" x14ac:dyDescent="0.2">
      <c r="A106" s="47" t="s">
        <v>109</v>
      </c>
      <c r="B106" s="494" t="s">
        <v>186</v>
      </c>
      <c r="C106" s="494"/>
      <c r="D106" s="494"/>
      <c r="E106" s="494"/>
      <c r="F106" s="43"/>
      <c r="G106" s="43"/>
      <c r="H106" s="43"/>
    </row>
  </sheetData>
  <sheetProtection selectLockedCells="1"/>
  <sortState ref="C13:I22">
    <sortCondition ref="C13:C22"/>
  </sortState>
  <mergeCells count="57">
    <mergeCell ref="A91:B91"/>
    <mergeCell ref="A92:B92"/>
    <mergeCell ref="A93:B93"/>
    <mergeCell ref="A94:B94"/>
    <mergeCell ref="B106:E106"/>
    <mergeCell ref="A60:B60"/>
    <mergeCell ref="A80:B80"/>
    <mergeCell ref="A81:B81"/>
    <mergeCell ref="A82:B82"/>
    <mergeCell ref="A83:F83"/>
    <mergeCell ref="A61:B61"/>
    <mergeCell ref="A62:B62"/>
    <mergeCell ref="A63:B63"/>
    <mergeCell ref="A64:B64"/>
    <mergeCell ref="A65:B65"/>
    <mergeCell ref="A66:B66"/>
    <mergeCell ref="A67:B67"/>
    <mergeCell ref="A68:B68"/>
    <mergeCell ref="A69:B69"/>
    <mergeCell ref="A70:B70"/>
    <mergeCell ref="A71:B71"/>
    <mergeCell ref="A55:B55"/>
    <mergeCell ref="A56:B56"/>
    <mergeCell ref="A57:B57"/>
    <mergeCell ref="A58:B58"/>
    <mergeCell ref="A59:F59"/>
    <mergeCell ref="A50:B50"/>
    <mergeCell ref="A51:B51"/>
    <mergeCell ref="A52:B52"/>
    <mergeCell ref="A53:B53"/>
    <mergeCell ref="A54:B54"/>
    <mergeCell ref="A1:G1"/>
    <mergeCell ref="A2:G2"/>
    <mergeCell ref="A3:G3"/>
    <mergeCell ref="A7:B7"/>
    <mergeCell ref="A8:B8"/>
    <mergeCell ref="C5:I5"/>
    <mergeCell ref="A45:B45"/>
    <mergeCell ref="A46:B46"/>
    <mergeCell ref="A47:B47"/>
    <mergeCell ref="A48:B48"/>
    <mergeCell ref="A49:B49"/>
    <mergeCell ref="A72:B72"/>
    <mergeCell ref="A73:B73"/>
    <mergeCell ref="A74:B74"/>
    <mergeCell ref="A75:B75"/>
    <mergeCell ref="A76:B76"/>
    <mergeCell ref="A77:B77"/>
    <mergeCell ref="A78:B78"/>
    <mergeCell ref="A79:B79"/>
    <mergeCell ref="A84:B84"/>
    <mergeCell ref="A85:B85"/>
    <mergeCell ref="A86:B86"/>
    <mergeCell ref="A87:B87"/>
    <mergeCell ref="A88:B88"/>
    <mergeCell ref="A89:B89"/>
    <mergeCell ref="A90:B90"/>
  </mergeCells>
  <phoneticPr fontId="0" type="noConversion"/>
  <pageMargins left="0.25" right="0.75" top="1" bottom="1" header="0.5" footer="0.5"/>
  <pageSetup scale="82" orientation="portrait" r:id="rId1"/>
  <headerFooter alignWithMargins="0">
    <oddHeader>&amp;RATTACHMENT C-6 STAFFING PATTERN</oddHeader>
    <oddFooter>&amp;C44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E58"/>
  <sheetViews>
    <sheetView zoomScaleNormal="100" workbookViewId="0">
      <selection activeCell="A2" sqref="A2:X2"/>
    </sheetView>
  </sheetViews>
  <sheetFormatPr defaultColWidth="8.85546875" defaultRowHeight="36" customHeight="1" x14ac:dyDescent="0.2"/>
  <cols>
    <col min="1" max="1" width="8.42578125" style="7" customWidth="1"/>
    <col min="2" max="2" width="20.85546875" style="7" customWidth="1"/>
    <col min="3" max="3" width="4.7109375" style="7" bestFit="1" customWidth="1"/>
    <col min="4" max="4" width="5.7109375" style="7" bestFit="1" customWidth="1"/>
    <col min="5" max="5" width="8" style="7" customWidth="1"/>
    <col min="6" max="6" width="4.42578125" style="7" customWidth="1"/>
    <col min="7" max="7" width="5.7109375" style="7" bestFit="1" customWidth="1"/>
    <col min="8" max="8" width="9.42578125" style="7" customWidth="1"/>
    <col min="9" max="10" width="4.42578125" style="7" customWidth="1"/>
    <col min="11" max="11" width="8.7109375" style="7" customWidth="1"/>
    <col min="12" max="13" width="4.42578125" style="7" customWidth="1"/>
    <col min="14" max="14" width="9.42578125" style="7" customWidth="1"/>
    <col min="15" max="16" width="4.42578125" style="7" customWidth="1"/>
    <col min="17" max="17" width="8.7109375" style="7" customWidth="1"/>
    <col min="18" max="19" width="4.42578125" style="7" customWidth="1"/>
    <col min="20" max="20" width="8.140625" style="7" customWidth="1"/>
    <col min="21" max="21" width="4.42578125" style="7" customWidth="1"/>
    <col min="22" max="22" width="5.7109375" style="7" bestFit="1" customWidth="1"/>
    <col min="23" max="23" width="9" style="7" customWidth="1"/>
    <col min="24" max="24" width="11.42578125" style="7" customWidth="1"/>
    <col min="25" max="25" width="10.7109375" style="7" customWidth="1"/>
    <col min="26" max="26" width="13.140625" style="7" customWidth="1"/>
    <col min="27" max="30" width="10.7109375" style="7" customWidth="1"/>
    <col min="31" max="16384" width="8.85546875" style="7"/>
  </cols>
  <sheetData>
    <row r="1" spans="1:31" s="266" customFormat="1" ht="22.5" customHeight="1" x14ac:dyDescent="0.25">
      <c r="A1" s="581" t="s">
        <v>176</v>
      </c>
      <c r="B1" s="582"/>
      <c r="C1" s="582"/>
      <c r="D1" s="582"/>
      <c r="E1" s="582"/>
      <c r="F1" s="582"/>
      <c r="G1" s="582"/>
      <c r="H1" s="582"/>
      <c r="I1" s="582"/>
      <c r="J1" s="582"/>
      <c r="K1" s="582"/>
      <c r="L1" s="582"/>
      <c r="M1" s="582"/>
      <c r="N1" s="582"/>
      <c r="O1" s="582"/>
      <c r="P1" s="582"/>
      <c r="Q1" s="582"/>
      <c r="R1" s="582"/>
      <c r="S1" s="582"/>
      <c r="T1" s="582"/>
      <c r="U1" s="582"/>
      <c r="V1" s="582"/>
      <c r="W1" s="582"/>
      <c r="X1" s="582"/>
      <c r="Y1" s="265"/>
      <c r="Z1" s="265"/>
      <c r="AA1" s="265"/>
      <c r="AB1" s="265"/>
      <c r="AC1" s="265"/>
      <c r="AD1" s="265"/>
      <c r="AE1" s="265"/>
    </row>
    <row r="2" spans="1:31" s="266" customFormat="1" ht="22.5" customHeight="1" x14ac:dyDescent="0.25">
      <c r="A2" s="581" t="s">
        <v>243</v>
      </c>
      <c r="B2" s="581"/>
      <c r="C2" s="581"/>
      <c r="D2" s="581"/>
      <c r="E2" s="581"/>
      <c r="F2" s="581"/>
      <c r="G2" s="581"/>
      <c r="H2" s="581"/>
      <c r="I2" s="581"/>
      <c r="J2" s="581"/>
      <c r="K2" s="581"/>
      <c r="L2" s="581"/>
      <c r="M2" s="581"/>
      <c r="N2" s="581"/>
      <c r="O2" s="581"/>
      <c r="P2" s="581"/>
      <c r="Q2" s="581"/>
      <c r="R2" s="581"/>
      <c r="S2" s="581"/>
      <c r="T2" s="581"/>
      <c r="U2" s="581"/>
      <c r="V2" s="581"/>
      <c r="W2" s="581"/>
      <c r="X2" s="581"/>
      <c r="Y2" s="265"/>
      <c r="Z2" s="265"/>
      <c r="AA2" s="265"/>
      <c r="AB2" s="265"/>
      <c r="AC2" s="265"/>
      <c r="AD2" s="265"/>
      <c r="AE2" s="265"/>
    </row>
    <row r="3" spans="1:31" ht="18" customHeight="1" x14ac:dyDescent="0.25">
      <c r="A3" s="190"/>
      <c r="B3" s="191"/>
      <c r="C3" s="191"/>
      <c r="D3" s="191"/>
      <c r="E3" s="191"/>
      <c r="F3" s="191"/>
      <c r="G3" s="191"/>
      <c r="H3" s="191"/>
      <c r="I3" s="191"/>
      <c r="J3" s="191"/>
      <c r="K3" s="191"/>
      <c r="L3" s="191"/>
      <c r="M3" s="191"/>
      <c r="N3" s="191"/>
      <c r="O3" s="191"/>
      <c r="P3" s="191"/>
      <c r="Q3" s="191"/>
      <c r="R3" s="191"/>
      <c r="S3" s="191"/>
      <c r="T3" s="191"/>
      <c r="U3" s="191"/>
      <c r="V3" s="191"/>
      <c r="W3" s="191"/>
      <c r="X3" s="191"/>
      <c r="Y3" s="53"/>
      <c r="Z3" s="53"/>
      <c r="AA3" s="53"/>
      <c r="AB3" s="53"/>
      <c r="AC3" s="53"/>
      <c r="AD3" s="53"/>
      <c r="AE3" s="53"/>
    </row>
    <row r="4" spans="1:31" ht="30" customHeight="1" thickBot="1" x14ac:dyDescent="0.3">
      <c r="B4" s="66" t="s">
        <v>112</v>
      </c>
      <c r="C4" s="477"/>
      <c r="D4" s="477"/>
      <c r="E4" s="477"/>
      <c r="F4" s="477"/>
      <c r="G4" s="477"/>
      <c r="H4" s="477"/>
      <c r="I4" s="477"/>
      <c r="J4" s="185"/>
      <c r="K4" s="185"/>
      <c r="L4" s="185"/>
      <c r="M4" s="185"/>
      <c r="N4" s="185"/>
      <c r="O4" s="185"/>
      <c r="P4" s="185"/>
      <c r="Q4" s="185"/>
      <c r="R4" s="182"/>
      <c r="S4" s="182"/>
      <c r="T4" s="182"/>
      <c r="U4" s="182"/>
      <c r="V4" s="182"/>
      <c r="W4" s="182"/>
      <c r="X4" s="182"/>
    </row>
    <row r="5" spans="1:31" ht="12.75" x14ac:dyDescent="0.2">
      <c r="A5" s="52"/>
      <c r="B5" s="52"/>
      <c r="C5" s="182"/>
      <c r="D5" s="182"/>
      <c r="E5" s="182"/>
      <c r="F5" s="182"/>
      <c r="G5" s="182"/>
      <c r="H5" s="182"/>
      <c r="I5" s="182"/>
      <c r="J5" s="182"/>
      <c r="K5" s="182"/>
      <c r="L5" s="182"/>
      <c r="M5" s="182"/>
      <c r="N5" s="182"/>
      <c r="O5" s="182"/>
      <c r="P5" s="182"/>
      <c r="Q5" s="182"/>
      <c r="R5" s="182"/>
      <c r="S5" s="182"/>
      <c r="T5" s="182"/>
      <c r="U5" s="182"/>
      <c r="V5" s="182"/>
      <c r="W5" s="182"/>
      <c r="X5" s="182"/>
    </row>
    <row r="6" spans="1:31" ht="12.75" x14ac:dyDescent="0.2">
      <c r="B6" s="55" t="s">
        <v>175</v>
      </c>
      <c r="C6" s="55"/>
      <c r="D6" s="55"/>
      <c r="E6" s="55"/>
      <c r="F6" s="55"/>
      <c r="G6" s="55"/>
      <c r="H6" s="55"/>
      <c r="I6" s="55"/>
      <c r="J6" s="55"/>
      <c r="K6" s="55"/>
      <c r="L6" s="55"/>
      <c r="M6" s="55"/>
      <c r="N6" s="55"/>
      <c r="O6" s="55"/>
      <c r="P6" s="55"/>
      <c r="Q6" s="55"/>
      <c r="R6" s="55"/>
      <c r="S6" s="55"/>
      <c r="T6" s="55"/>
      <c r="U6" s="55"/>
      <c r="V6" s="55"/>
      <c r="W6" s="55"/>
      <c r="X6" s="55"/>
    </row>
    <row r="7" spans="1:31" ht="15.75" customHeight="1" thickBot="1" x14ac:dyDescent="0.25"/>
    <row r="8" spans="1:31" ht="43.5" customHeight="1" x14ac:dyDescent="0.2">
      <c r="A8" s="267" t="s">
        <v>37</v>
      </c>
      <c r="B8" s="192" t="s">
        <v>25</v>
      </c>
      <c r="C8" s="583" t="s">
        <v>18</v>
      </c>
      <c r="D8" s="583"/>
      <c r="E8" s="583"/>
      <c r="F8" s="583" t="s">
        <v>19</v>
      </c>
      <c r="G8" s="583"/>
      <c r="H8" s="583"/>
      <c r="I8" s="583" t="s">
        <v>20</v>
      </c>
      <c r="J8" s="583"/>
      <c r="K8" s="583"/>
      <c r="L8" s="583" t="s">
        <v>21</v>
      </c>
      <c r="M8" s="583"/>
      <c r="N8" s="583"/>
      <c r="O8" s="583" t="s">
        <v>22</v>
      </c>
      <c r="P8" s="583"/>
      <c r="Q8" s="583"/>
      <c r="R8" s="583" t="s">
        <v>23</v>
      </c>
      <c r="S8" s="583"/>
      <c r="T8" s="583"/>
      <c r="U8" s="583" t="s">
        <v>24</v>
      </c>
      <c r="V8" s="583"/>
      <c r="W8" s="583"/>
      <c r="X8" s="56" t="s">
        <v>122</v>
      </c>
    </row>
    <row r="9" spans="1:31" ht="30" customHeight="1" x14ac:dyDescent="0.2">
      <c r="A9" s="577"/>
      <c r="B9" s="578"/>
      <c r="C9" s="57" t="s">
        <v>26</v>
      </c>
      <c r="D9" s="57" t="s">
        <v>27</v>
      </c>
      <c r="E9" s="58" t="s">
        <v>28</v>
      </c>
      <c r="F9" s="57" t="s">
        <v>26</v>
      </c>
      <c r="G9" s="57" t="s">
        <v>27</v>
      </c>
      <c r="H9" s="58" t="s">
        <v>28</v>
      </c>
      <c r="I9" s="57" t="s">
        <v>26</v>
      </c>
      <c r="J9" s="57" t="s">
        <v>27</v>
      </c>
      <c r="K9" s="58" t="s">
        <v>28</v>
      </c>
      <c r="L9" s="57" t="s">
        <v>26</v>
      </c>
      <c r="M9" s="57" t="s">
        <v>27</v>
      </c>
      <c r="N9" s="58" t="s">
        <v>28</v>
      </c>
      <c r="O9" s="57" t="s">
        <v>26</v>
      </c>
      <c r="P9" s="57" t="s">
        <v>27</v>
      </c>
      <c r="Q9" s="58" t="s">
        <v>28</v>
      </c>
      <c r="R9" s="57" t="s">
        <v>26</v>
      </c>
      <c r="S9" s="57" t="s">
        <v>27</v>
      </c>
      <c r="T9" s="58" t="s">
        <v>28</v>
      </c>
      <c r="U9" s="57" t="s">
        <v>26</v>
      </c>
      <c r="V9" s="57" t="s">
        <v>27</v>
      </c>
      <c r="W9" s="58" t="s">
        <v>28</v>
      </c>
      <c r="X9" s="59"/>
    </row>
    <row r="10" spans="1:31" ht="30" customHeight="1" x14ac:dyDescent="0.2">
      <c r="A10" s="451"/>
      <c r="B10" s="397"/>
      <c r="C10" s="304"/>
      <c r="D10" s="304"/>
      <c r="E10" s="304"/>
      <c r="F10" s="304"/>
      <c r="G10" s="304"/>
      <c r="H10" s="304"/>
      <c r="I10" s="304"/>
      <c r="J10" s="304"/>
      <c r="K10" s="304"/>
      <c r="L10" s="304"/>
      <c r="M10" s="304"/>
      <c r="N10" s="304"/>
      <c r="O10" s="304"/>
      <c r="P10" s="304"/>
      <c r="Q10" s="304"/>
      <c r="R10" s="304"/>
      <c r="S10" s="304"/>
      <c r="T10" s="304"/>
      <c r="U10" s="304"/>
      <c r="V10" s="304"/>
      <c r="W10" s="304"/>
      <c r="X10" s="279">
        <f>E10+H10+K10+N10+Q10+T10+W10</f>
        <v>0</v>
      </c>
    </row>
    <row r="11" spans="1:31" ht="30" customHeight="1" x14ac:dyDescent="0.2">
      <c r="A11" s="427"/>
      <c r="B11" s="397"/>
      <c r="C11" s="304"/>
      <c r="D11" s="304"/>
      <c r="E11" s="304"/>
      <c r="F11" s="304"/>
      <c r="G11" s="304"/>
      <c r="H11" s="304"/>
      <c r="I11" s="304"/>
      <c r="J11" s="304"/>
      <c r="K11" s="304"/>
      <c r="L11" s="304"/>
      <c r="M11" s="304"/>
      <c r="N11" s="304"/>
      <c r="O11" s="304"/>
      <c r="P11" s="304"/>
      <c r="Q11" s="304"/>
      <c r="R11" s="304"/>
      <c r="S11" s="304"/>
      <c r="T11" s="304"/>
      <c r="U11" s="304"/>
      <c r="V11" s="304"/>
      <c r="W11" s="304"/>
      <c r="X11" s="279">
        <f t="shared" ref="X11:X52" si="0">E11+H11+K11+N11+Q11+T11+W11</f>
        <v>0</v>
      </c>
    </row>
    <row r="12" spans="1:31" ht="30" customHeight="1" x14ac:dyDescent="0.2">
      <c r="A12" s="397"/>
      <c r="B12" s="397"/>
      <c r="C12" s="304"/>
      <c r="D12" s="304"/>
      <c r="E12" s="304"/>
      <c r="F12" s="304"/>
      <c r="G12" s="304"/>
      <c r="H12" s="304"/>
      <c r="I12" s="304"/>
      <c r="J12" s="304"/>
      <c r="K12" s="304"/>
      <c r="L12" s="304"/>
      <c r="M12" s="304"/>
      <c r="N12" s="304"/>
      <c r="O12" s="304"/>
      <c r="P12" s="304"/>
      <c r="Q12" s="304"/>
      <c r="R12" s="304"/>
      <c r="S12" s="304"/>
      <c r="T12" s="304"/>
      <c r="U12" s="304"/>
      <c r="V12" s="304"/>
      <c r="W12" s="304"/>
      <c r="X12" s="279">
        <f t="shared" si="0"/>
        <v>0</v>
      </c>
    </row>
    <row r="13" spans="1:31" ht="30" customHeight="1" x14ac:dyDescent="0.2">
      <c r="A13" s="397"/>
      <c r="B13" s="397"/>
      <c r="C13" s="304"/>
      <c r="D13" s="304"/>
      <c r="E13" s="304"/>
      <c r="F13" s="304"/>
      <c r="G13" s="304"/>
      <c r="H13" s="304"/>
      <c r="I13" s="304"/>
      <c r="J13" s="304"/>
      <c r="K13" s="304"/>
      <c r="L13" s="304"/>
      <c r="M13" s="304"/>
      <c r="N13" s="304"/>
      <c r="O13" s="304"/>
      <c r="P13" s="304"/>
      <c r="Q13" s="304"/>
      <c r="R13" s="304"/>
      <c r="S13" s="304"/>
      <c r="T13" s="304"/>
      <c r="U13" s="304"/>
      <c r="V13" s="304"/>
      <c r="W13" s="304"/>
      <c r="X13" s="279">
        <f t="shared" si="0"/>
        <v>0</v>
      </c>
    </row>
    <row r="14" spans="1:31" ht="30" customHeight="1" x14ac:dyDescent="0.2">
      <c r="A14" s="397"/>
      <c r="B14" s="397"/>
      <c r="C14" s="304"/>
      <c r="D14" s="304"/>
      <c r="E14" s="304"/>
      <c r="F14" s="304"/>
      <c r="G14" s="304"/>
      <c r="H14" s="304"/>
      <c r="I14" s="304"/>
      <c r="J14" s="304"/>
      <c r="K14" s="304"/>
      <c r="L14" s="304"/>
      <c r="M14" s="304"/>
      <c r="N14" s="304"/>
      <c r="O14" s="304"/>
      <c r="P14" s="304"/>
      <c r="Q14" s="304"/>
      <c r="R14" s="304"/>
      <c r="S14" s="304"/>
      <c r="T14" s="304"/>
      <c r="U14" s="304"/>
      <c r="V14" s="304"/>
      <c r="W14" s="304"/>
      <c r="X14" s="279">
        <f t="shared" si="0"/>
        <v>0</v>
      </c>
    </row>
    <row r="15" spans="1:31" ht="30" customHeight="1" x14ac:dyDescent="0.2">
      <c r="A15" s="397"/>
      <c r="B15" s="397"/>
      <c r="C15" s="304"/>
      <c r="D15" s="304"/>
      <c r="E15" s="304"/>
      <c r="F15" s="304"/>
      <c r="G15" s="304"/>
      <c r="H15" s="304"/>
      <c r="I15" s="304"/>
      <c r="J15" s="304"/>
      <c r="K15" s="304"/>
      <c r="L15" s="304"/>
      <c r="M15" s="304"/>
      <c r="N15" s="304"/>
      <c r="O15" s="304"/>
      <c r="P15" s="304"/>
      <c r="Q15" s="304"/>
      <c r="R15" s="304"/>
      <c r="S15" s="304"/>
      <c r="T15" s="304"/>
      <c r="U15" s="304"/>
      <c r="V15" s="304"/>
      <c r="W15" s="304"/>
      <c r="X15" s="279">
        <f t="shared" si="0"/>
        <v>0</v>
      </c>
    </row>
    <row r="16" spans="1:31" ht="30" customHeight="1" x14ac:dyDescent="0.2">
      <c r="A16" s="427"/>
      <c r="B16" s="397"/>
      <c r="C16" s="304"/>
      <c r="D16" s="304"/>
      <c r="E16" s="304"/>
      <c r="F16" s="304"/>
      <c r="G16" s="304"/>
      <c r="H16" s="304"/>
      <c r="I16" s="304"/>
      <c r="J16" s="304"/>
      <c r="K16" s="304"/>
      <c r="L16" s="304"/>
      <c r="M16" s="304"/>
      <c r="N16" s="304"/>
      <c r="O16" s="304"/>
      <c r="P16" s="304"/>
      <c r="Q16" s="304"/>
      <c r="R16" s="304"/>
      <c r="S16" s="304"/>
      <c r="T16" s="304"/>
      <c r="U16" s="304"/>
      <c r="V16" s="304"/>
      <c r="W16" s="304"/>
      <c r="X16" s="279">
        <f t="shared" si="0"/>
        <v>0</v>
      </c>
    </row>
    <row r="17" spans="1:24" ht="30" customHeight="1" x14ac:dyDescent="0.2">
      <c r="A17" s="427"/>
      <c r="B17" s="397"/>
      <c r="C17" s="304"/>
      <c r="D17" s="304"/>
      <c r="E17" s="304"/>
      <c r="F17" s="304"/>
      <c r="G17" s="304"/>
      <c r="H17" s="304"/>
      <c r="I17" s="304"/>
      <c r="J17" s="304"/>
      <c r="K17" s="304"/>
      <c r="L17" s="304"/>
      <c r="M17" s="304"/>
      <c r="N17" s="304"/>
      <c r="O17" s="304"/>
      <c r="P17" s="304"/>
      <c r="Q17" s="304"/>
      <c r="R17" s="304"/>
      <c r="S17" s="304"/>
      <c r="T17" s="304"/>
      <c r="U17" s="304"/>
      <c r="V17" s="304"/>
      <c r="W17" s="304"/>
      <c r="X17" s="279">
        <f t="shared" si="0"/>
        <v>0</v>
      </c>
    </row>
    <row r="18" spans="1:24" ht="30" customHeight="1" x14ac:dyDescent="0.2">
      <c r="A18" s="427"/>
      <c r="B18" s="397"/>
      <c r="C18" s="304"/>
      <c r="D18" s="304"/>
      <c r="E18" s="304"/>
      <c r="F18" s="304"/>
      <c r="G18" s="304"/>
      <c r="H18" s="304"/>
      <c r="I18" s="304"/>
      <c r="J18" s="304"/>
      <c r="K18" s="304"/>
      <c r="L18" s="304"/>
      <c r="M18" s="304"/>
      <c r="N18" s="304"/>
      <c r="O18" s="304"/>
      <c r="P18" s="304"/>
      <c r="Q18" s="304"/>
      <c r="R18" s="304"/>
      <c r="S18" s="304"/>
      <c r="T18" s="304"/>
      <c r="U18" s="304"/>
      <c r="V18" s="304"/>
      <c r="W18" s="304"/>
      <c r="X18" s="279">
        <f t="shared" si="0"/>
        <v>0</v>
      </c>
    </row>
    <row r="19" spans="1:24" ht="30" customHeight="1" x14ac:dyDescent="0.2">
      <c r="A19" s="397"/>
      <c r="B19" s="397"/>
      <c r="C19" s="304"/>
      <c r="D19" s="304"/>
      <c r="E19" s="304"/>
      <c r="F19" s="304"/>
      <c r="G19" s="304"/>
      <c r="H19" s="304"/>
      <c r="I19" s="304"/>
      <c r="J19" s="304"/>
      <c r="K19" s="304"/>
      <c r="L19" s="304"/>
      <c r="M19" s="304"/>
      <c r="N19" s="304"/>
      <c r="O19" s="304"/>
      <c r="P19" s="304"/>
      <c r="Q19" s="304"/>
      <c r="R19" s="304"/>
      <c r="S19" s="304"/>
      <c r="T19" s="304"/>
      <c r="U19" s="304"/>
      <c r="V19" s="304"/>
      <c r="W19" s="304"/>
      <c r="X19" s="279">
        <f t="shared" si="0"/>
        <v>0</v>
      </c>
    </row>
    <row r="20" spans="1:24" ht="30" customHeight="1" x14ac:dyDescent="0.2">
      <c r="A20" s="397"/>
      <c r="B20" s="397"/>
      <c r="C20" s="304"/>
      <c r="D20" s="304"/>
      <c r="E20" s="304"/>
      <c r="F20" s="304"/>
      <c r="G20" s="304"/>
      <c r="H20" s="304"/>
      <c r="I20" s="304"/>
      <c r="J20" s="304"/>
      <c r="K20" s="304"/>
      <c r="L20" s="304"/>
      <c r="M20" s="304"/>
      <c r="N20" s="304"/>
      <c r="O20" s="304"/>
      <c r="P20" s="304"/>
      <c r="Q20" s="304"/>
      <c r="R20" s="304"/>
      <c r="S20" s="304"/>
      <c r="T20" s="304"/>
      <c r="U20" s="304"/>
      <c r="V20" s="304"/>
      <c r="W20" s="304"/>
      <c r="X20" s="279">
        <f t="shared" si="0"/>
        <v>0</v>
      </c>
    </row>
    <row r="21" spans="1:24" ht="30" customHeight="1" x14ac:dyDescent="0.2">
      <c r="A21" s="427"/>
      <c r="B21" s="397"/>
      <c r="C21" s="304"/>
      <c r="D21" s="304"/>
      <c r="E21" s="304"/>
      <c r="F21" s="304"/>
      <c r="G21" s="304"/>
      <c r="H21" s="304"/>
      <c r="I21" s="304"/>
      <c r="J21" s="304"/>
      <c r="K21" s="304"/>
      <c r="L21" s="304"/>
      <c r="M21" s="304"/>
      <c r="N21" s="304"/>
      <c r="O21" s="304"/>
      <c r="P21" s="304"/>
      <c r="Q21" s="304"/>
      <c r="R21" s="304"/>
      <c r="S21" s="304"/>
      <c r="T21" s="304"/>
      <c r="U21" s="304"/>
      <c r="V21" s="304"/>
      <c r="W21" s="304"/>
      <c r="X21" s="279">
        <f t="shared" si="0"/>
        <v>0</v>
      </c>
    </row>
    <row r="22" spans="1:24" ht="30" customHeight="1" x14ac:dyDescent="0.2">
      <c r="A22" s="397"/>
      <c r="B22" s="397"/>
      <c r="C22" s="304"/>
      <c r="D22" s="304"/>
      <c r="E22" s="304"/>
      <c r="F22" s="304"/>
      <c r="G22" s="304"/>
      <c r="H22" s="304"/>
      <c r="I22" s="304"/>
      <c r="J22" s="304"/>
      <c r="K22" s="304"/>
      <c r="L22" s="304"/>
      <c r="M22" s="304"/>
      <c r="N22" s="304"/>
      <c r="O22" s="304"/>
      <c r="P22" s="304"/>
      <c r="Q22" s="304"/>
      <c r="R22" s="304"/>
      <c r="S22" s="304"/>
      <c r="T22" s="304"/>
      <c r="U22" s="304"/>
      <c r="V22" s="304"/>
      <c r="W22" s="304"/>
      <c r="X22" s="279">
        <f t="shared" si="0"/>
        <v>0</v>
      </c>
    </row>
    <row r="23" spans="1:24" ht="30" customHeight="1" x14ac:dyDescent="0.2">
      <c r="A23" s="427"/>
      <c r="B23" s="397"/>
      <c r="C23" s="304"/>
      <c r="D23" s="304"/>
      <c r="E23" s="304"/>
      <c r="F23" s="304"/>
      <c r="G23" s="304"/>
      <c r="H23" s="304"/>
      <c r="I23" s="304"/>
      <c r="J23" s="304"/>
      <c r="K23" s="304"/>
      <c r="L23" s="304"/>
      <c r="M23" s="304"/>
      <c r="N23" s="304"/>
      <c r="O23" s="304"/>
      <c r="P23" s="304"/>
      <c r="Q23" s="304"/>
      <c r="R23" s="304"/>
      <c r="S23" s="304"/>
      <c r="T23" s="304"/>
      <c r="U23" s="304"/>
      <c r="V23" s="304"/>
      <c r="W23" s="304"/>
      <c r="X23" s="279">
        <f t="shared" si="0"/>
        <v>0</v>
      </c>
    </row>
    <row r="24" spans="1:24" ht="30" customHeight="1" x14ac:dyDescent="0.2">
      <c r="A24" s="397"/>
      <c r="B24" s="397"/>
      <c r="C24" s="304"/>
      <c r="D24" s="304"/>
      <c r="E24" s="304"/>
      <c r="F24" s="304"/>
      <c r="G24" s="304"/>
      <c r="H24" s="304"/>
      <c r="I24" s="304"/>
      <c r="J24" s="304"/>
      <c r="K24" s="304"/>
      <c r="L24" s="304"/>
      <c r="M24" s="304"/>
      <c r="N24" s="304"/>
      <c r="O24" s="304"/>
      <c r="P24" s="304"/>
      <c r="Q24" s="304"/>
      <c r="R24" s="304"/>
      <c r="S24" s="304"/>
      <c r="T24" s="304"/>
      <c r="U24" s="304"/>
      <c r="V24" s="304"/>
      <c r="W24" s="304"/>
      <c r="X24" s="279">
        <f t="shared" si="0"/>
        <v>0</v>
      </c>
    </row>
    <row r="25" spans="1:24" ht="30" customHeight="1" x14ac:dyDescent="0.2">
      <c r="A25" s="427"/>
      <c r="B25" s="397"/>
      <c r="C25" s="304"/>
      <c r="D25" s="304"/>
      <c r="E25" s="304"/>
      <c r="F25" s="304"/>
      <c r="G25" s="304"/>
      <c r="H25" s="304"/>
      <c r="I25" s="304"/>
      <c r="J25" s="304"/>
      <c r="K25" s="304"/>
      <c r="L25" s="304"/>
      <c r="M25" s="304"/>
      <c r="N25" s="304"/>
      <c r="O25" s="304"/>
      <c r="P25" s="304"/>
      <c r="Q25" s="304"/>
      <c r="R25" s="304"/>
      <c r="S25" s="304"/>
      <c r="T25" s="304"/>
      <c r="U25" s="304"/>
      <c r="V25" s="304"/>
      <c r="W25" s="304"/>
      <c r="X25" s="279">
        <f t="shared" si="0"/>
        <v>0</v>
      </c>
    </row>
    <row r="26" spans="1:24" ht="30" customHeight="1" x14ac:dyDescent="0.2">
      <c r="A26" s="397"/>
      <c r="B26" s="397"/>
      <c r="C26" s="304"/>
      <c r="D26" s="304"/>
      <c r="E26" s="304"/>
      <c r="F26" s="304"/>
      <c r="G26" s="304"/>
      <c r="H26" s="304"/>
      <c r="I26" s="304"/>
      <c r="J26" s="304"/>
      <c r="K26" s="304"/>
      <c r="L26" s="304"/>
      <c r="M26" s="304"/>
      <c r="N26" s="304"/>
      <c r="O26" s="304"/>
      <c r="P26" s="304"/>
      <c r="Q26" s="304"/>
      <c r="R26" s="304"/>
      <c r="S26" s="304"/>
      <c r="T26" s="304"/>
      <c r="U26" s="304"/>
      <c r="V26" s="304"/>
      <c r="W26" s="304"/>
      <c r="X26" s="279">
        <f t="shared" si="0"/>
        <v>0</v>
      </c>
    </row>
    <row r="27" spans="1:24" ht="30" customHeight="1" x14ac:dyDescent="0.2">
      <c r="A27" s="428"/>
      <c r="B27" s="398"/>
      <c r="C27" s="304"/>
      <c r="D27" s="304"/>
      <c r="E27" s="399"/>
      <c r="F27" s="304"/>
      <c r="G27" s="304"/>
      <c r="H27" s="399"/>
      <c r="I27" s="304"/>
      <c r="J27" s="304"/>
      <c r="K27" s="399"/>
      <c r="L27" s="304"/>
      <c r="M27" s="304"/>
      <c r="N27" s="399"/>
      <c r="O27" s="304"/>
      <c r="P27" s="304"/>
      <c r="Q27" s="399"/>
      <c r="R27" s="304"/>
      <c r="S27" s="304"/>
      <c r="T27" s="399"/>
      <c r="U27" s="400"/>
      <c r="V27" s="401"/>
      <c r="W27" s="399"/>
      <c r="X27" s="279">
        <f t="shared" si="0"/>
        <v>0</v>
      </c>
    </row>
    <row r="28" spans="1:24" ht="30" customHeight="1" x14ac:dyDescent="0.2">
      <c r="A28" s="427"/>
      <c r="B28" s="403"/>
      <c r="C28" s="404"/>
      <c r="D28" s="404"/>
      <c r="E28" s="399"/>
      <c r="F28" s="400"/>
      <c r="G28" s="401"/>
      <c r="H28" s="399"/>
      <c r="I28" s="405"/>
      <c r="J28" s="405"/>
      <c r="K28" s="406"/>
      <c r="L28" s="405"/>
      <c r="M28" s="405"/>
      <c r="N28" s="406"/>
      <c r="O28" s="400"/>
      <c r="P28" s="401"/>
      <c r="Q28" s="399"/>
      <c r="R28" s="400"/>
      <c r="S28" s="401"/>
      <c r="T28" s="399"/>
      <c r="U28" s="400"/>
      <c r="V28" s="401"/>
      <c r="W28" s="399"/>
      <c r="X28" s="279">
        <f t="shared" si="0"/>
        <v>0</v>
      </c>
    </row>
    <row r="29" spans="1:24" ht="30" customHeight="1" x14ac:dyDescent="0.2">
      <c r="A29" s="402"/>
      <c r="B29" s="403"/>
      <c r="C29" s="304"/>
      <c r="D29" s="304"/>
      <c r="E29" s="406"/>
      <c r="F29" s="405"/>
      <c r="G29" s="407"/>
      <c r="H29" s="406"/>
      <c r="I29" s="304"/>
      <c r="J29" s="304"/>
      <c r="K29" s="406"/>
      <c r="L29" s="304"/>
      <c r="M29" s="304"/>
      <c r="N29" s="406"/>
      <c r="O29" s="405"/>
      <c r="P29" s="407"/>
      <c r="Q29" s="406"/>
      <c r="R29" s="304"/>
      <c r="S29" s="304"/>
      <c r="T29" s="406"/>
      <c r="U29" s="304"/>
      <c r="V29" s="304"/>
      <c r="W29" s="406"/>
      <c r="X29" s="279">
        <f t="shared" si="0"/>
        <v>0</v>
      </c>
    </row>
    <row r="30" spans="1:24" ht="30" customHeight="1" x14ac:dyDescent="0.2">
      <c r="A30" s="428"/>
      <c r="B30" s="403"/>
      <c r="C30" s="408"/>
      <c r="D30" s="408"/>
      <c r="E30" s="406"/>
      <c r="F30" s="405"/>
      <c r="G30" s="405"/>
      <c r="H30" s="406"/>
      <c r="I30" s="405"/>
      <c r="J30" s="407"/>
      <c r="K30" s="406"/>
      <c r="L30" s="405"/>
      <c r="M30" s="405"/>
      <c r="N30" s="406"/>
      <c r="O30" s="405"/>
      <c r="P30" s="405"/>
      <c r="Q30" s="406"/>
      <c r="R30" s="405"/>
      <c r="S30" s="405"/>
      <c r="T30" s="406"/>
      <c r="U30" s="405"/>
      <c r="V30" s="405"/>
      <c r="W30" s="406"/>
      <c r="X30" s="279">
        <f t="shared" si="0"/>
        <v>0</v>
      </c>
    </row>
    <row r="31" spans="1:24" ht="30" customHeight="1" x14ac:dyDescent="0.2">
      <c r="A31" s="428"/>
      <c r="B31" s="410"/>
      <c r="C31" s="400"/>
      <c r="D31" s="401"/>
      <c r="E31" s="411"/>
      <c r="F31" s="412"/>
      <c r="G31" s="405"/>
      <c r="H31" s="406"/>
      <c r="I31" s="412"/>
      <c r="J31" s="405"/>
      <c r="K31" s="406"/>
      <c r="L31" s="412"/>
      <c r="M31" s="405"/>
      <c r="N31" s="406"/>
      <c r="O31" s="412"/>
      <c r="P31" s="405"/>
      <c r="Q31" s="406"/>
      <c r="R31" s="412"/>
      <c r="S31" s="405"/>
      <c r="T31" s="406"/>
      <c r="U31" s="404"/>
      <c r="V31" s="404"/>
      <c r="W31" s="399"/>
      <c r="X31" s="279">
        <f t="shared" si="0"/>
        <v>0</v>
      </c>
    </row>
    <row r="32" spans="1:24" ht="30" customHeight="1" x14ac:dyDescent="0.2">
      <c r="A32" s="428"/>
      <c r="B32" s="413"/>
      <c r="C32" s="304"/>
      <c r="D32" s="304"/>
      <c r="E32" s="406"/>
      <c r="F32" s="400"/>
      <c r="G32" s="401"/>
      <c r="H32" s="399"/>
      <c r="I32" s="404"/>
      <c r="J32" s="404"/>
      <c r="K32" s="399"/>
      <c r="L32" s="400"/>
      <c r="M32" s="401"/>
      <c r="N32" s="399"/>
      <c r="O32" s="404"/>
      <c r="P32" s="404"/>
      <c r="Q32" s="399"/>
      <c r="R32" s="400"/>
      <c r="S32" s="401"/>
      <c r="T32" s="399"/>
      <c r="U32" s="304"/>
      <c r="V32" s="304"/>
      <c r="W32" s="406"/>
      <c r="X32" s="279">
        <f t="shared" si="0"/>
        <v>0</v>
      </c>
    </row>
    <row r="33" spans="1:24" ht="30" customHeight="1" x14ac:dyDescent="0.2">
      <c r="A33" s="428"/>
      <c r="B33" s="403"/>
      <c r="C33" s="404"/>
      <c r="D33" s="404"/>
      <c r="E33" s="399"/>
      <c r="F33" s="304"/>
      <c r="G33" s="304"/>
      <c r="H33" s="399"/>
      <c r="I33" s="304"/>
      <c r="J33" s="304"/>
      <c r="K33" s="399"/>
      <c r="L33" s="304"/>
      <c r="M33" s="304"/>
      <c r="N33" s="399"/>
      <c r="O33" s="304"/>
      <c r="P33" s="304"/>
      <c r="Q33" s="399"/>
      <c r="R33" s="304"/>
      <c r="S33" s="304"/>
      <c r="T33" s="399"/>
      <c r="U33" s="400"/>
      <c r="V33" s="401"/>
      <c r="W33" s="399"/>
      <c r="X33" s="279">
        <f t="shared" si="0"/>
        <v>0</v>
      </c>
    </row>
    <row r="34" spans="1:24" ht="30" customHeight="1" x14ac:dyDescent="0.2">
      <c r="A34" s="284"/>
      <c r="B34" s="283"/>
      <c r="C34" s="281"/>
      <c r="D34" s="281"/>
      <c r="E34" s="276"/>
      <c r="F34" s="281"/>
      <c r="G34" s="281"/>
      <c r="H34" s="276"/>
      <c r="I34" s="281"/>
      <c r="J34" s="281"/>
      <c r="K34" s="276"/>
      <c r="L34" s="281"/>
      <c r="M34" s="281"/>
      <c r="N34" s="276"/>
      <c r="O34" s="281"/>
      <c r="P34" s="281"/>
      <c r="Q34" s="276"/>
      <c r="R34" s="281"/>
      <c r="S34" s="281"/>
      <c r="T34" s="276"/>
      <c r="U34" s="281"/>
      <c r="V34" s="281"/>
      <c r="W34" s="276"/>
      <c r="X34" s="279">
        <f t="shared" si="0"/>
        <v>0</v>
      </c>
    </row>
    <row r="35" spans="1:24" ht="30" customHeight="1" x14ac:dyDescent="0.2">
      <c r="A35" s="284"/>
      <c r="B35" s="283"/>
      <c r="C35" s="281"/>
      <c r="D35" s="281"/>
      <c r="E35" s="276"/>
      <c r="F35" s="281"/>
      <c r="G35" s="281"/>
      <c r="H35" s="276"/>
      <c r="I35" s="281"/>
      <c r="J35" s="281"/>
      <c r="K35" s="276"/>
      <c r="L35" s="281"/>
      <c r="M35" s="281"/>
      <c r="N35" s="276"/>
      <c r="O35" s="281"/>
      <c r="P35" s="281"/>
      <c r="Q35" s="276"/>
      <c r="R35" s="281"/>
      <c r="S35" s="281"/>
      <c r="T35" s="276"/>
      <c r="U35" s="281"/>
      <c r="V35" s="281"/>
      <c r="W35" s="276"/>
      <c r="X35" s="279">
        <f t="shared" si="0"/>
        <v>0</v>
      </c>
    </row>
    <row r="36" spans="1:24" ht="30" customHeight="1" x14ac:dyDescent="0.2">
      <c r="A36" s="284"/>
      <c r="B36" s="283"/>
      <c r="C36" s="281"/>
      <c r="D36" s="281"/>
      <c r="E36" s="276"/>
      <c r="F36" s="281"/>
      <c r="G36" s="281"/>
      <c r="H36" s="276"/>
      <c r="I36" s="281"/>
      <c r="J36" s="281"/>
      <c r="K36" s="276"/>
      <c r="L36" s="281"/>
      <c r="M36" s="281"/>
      <c r="N36" s="276"/>
      <c r="O36" s="281"/>
      <c r="P36" s="281"/>
      <c r="Q36" s="276"/>
      <c r="R36" s="281"/>
      <c r="S36" s="281"/>
      <c r="T36" s="276"/>
      <c r="U36" s="281"/>
      <c r="V36" s="281"/>
      <c r="W36" s="276"/>
      <c r="X36" s="279">
        <f t="shared" si="0"/>
        <v>0</v>
      </c>
    </row>
    <row r="37" spans="1:24" ht="30" customHeight="1" x14ac:dyDescent="0.2">
      <c r="A37" s="284"/>
      <c r="B37" s="283"/>
      <c r="C37" s="281"/>
      <c r="D37" s="281"/>
      <c r="E37" s="276"/>
      <c r="F37" s="281"/>
      <c r="G37" s="281"/>
      <c r="H37" s="276"/>
      <c r="I37" s="281"/>
      <c r="J37" s="281"/>
      <c r="K37" s="276"/>
      <c r="L37" s="281"/>
      <c r="M37" s="281"/>
      <c r="N37" s="276"/>
      <c r="O37" s="281"/>
      <c r="P37" s="281"/>
      <c r="Q37" s="276"/>
      <c r="R37" s="281"/>
      <c r="S37" s="281"/>
      <c r="T37" s="276"/>
      <c r="U37" s="281"/>
      <c r="V37" s="281"/>
      <c r="W37" s="276"/>
      <c r="X37" s="279">
        <f t="shared" si="0"/>
        <v>0</v>
      </c>
    </row>
    <row r="38" spans="1:24" ht="30" customHeight="1" x14ac:dyDescent="0.2">
      <c r="A38" s="284"/>
      <c r="B38" s="283"/>
      <c r="C38" s="281"/>
      <c r="D38" s="281"/>
      <c r="E38" s="276"/>
      <c r="F38" s="281"/>
      <c r="G38" s="281"/>
      <c r="H38" s="276"/>
      <c r="I38" s="281"/>
      <c r="J38" s="281"/>
      <c r="K38" s="276"/>
      <c r="L38" s="281"/>
      <c r="M38" s="281"/>
      <c r="N38" s="276"/>
      <c r="O38" s="281"/>
      <c r="P38" s="281"/>
      <c r="Q38" s="276"/>
      <c r="R38" s="281"/>
      <c r="S38" s="281"/>
      <c r="T38" s="276"/>
      <c r="U38" s="281"/>
      <c r="V38" s="281"/>
      <c r="W38" s="276"/>
      <c r="X38" s="279">
        <f t="shared" si="0"/>
        <v>0</v>
      </c>
    </row>
    <row r="39" spans="1:24" ht="30" customHeight="1" x14ac:dyDescent="0.2">
      <c r="A39" s="284"/>
      <c r="B39" s="283"/>
      <c r="C39" s="281"/>
      <c r="D39" s="281"/>
      <c r="E39" s="276"/>
      <c r="F39" s="281"/>
      <c r="G39" s="281"/>
      <c r="H39" s="276"/>
      <c r="I39" s="281"/>
      <c r="J39" s="281"/>
      <c r="K39" s="276"/>
      <c r="L39" s="281"/>
      <c r="M39" s="281"/>
      <c r="N39" s="276"/>
      <c r="O39" s="281"/>
      <c r="P39" s="281"/>
      <c r="Q39" s="276"/>
      <c r="R39" s="281"/>
      <c r="S39" s="281"/>
      <c r="T39" s="276"/>
      <c r="U39" s="281"/>
      <c r="V39" s="281"/>
      <c r="W39" s="276"/>
      <c r="X39" s="279">
        <f t="shared" si="0"/>
        <v>0</v>
      </c>
    </row>
    <row r="40" spans="1:24" ht="30" customHeight="1" x14ac:dyDescent="0.2">
      <c r="A40" s="284"/>
      <c r="B40" s="283"/>
      <c r="C40" s="281"/>
      <c r="D40" s="281"/>
      <c r="E40" s="276"/>
      <c r="F40" s="281"/>
      <c r="G40" s="281"/>
      <c r="H40" s="276"/>
      <c r="I40" s="281"/>
      <c r="J40" s="281"/>
      <c r="K40" s="276"/>
      <c r="L40" s="281"/>
      <c r="M40" s="281"/>
      <c r="N40" s="276"/>
      <c r="O40" s="281"/>
      <c r="P40" s="281"/>
      <c r="Q40" s="276"/>
      <c r="R40" s="281"/>
      <c r="S40" s="281"/>
      <c r="T40" s="276"/>
      <c r="U40" s="281"/>
      <c r="V40" s="281"/>
      <c r="W40" s="276"/>
      <c r="X40" s="279">
        <f t="shared" si="0"/>
        <v>0</v>
      </c>
    </row>
    <row r="41" spans="1:24" ht="30" customHeight="1" x14ac:dyDescent="0.2">
      <c r="A41" s="284"/>
      <c r="B41" s="283"/>
      <c r="C41" s="281"/>
      <c r="D41" s="281"/>
      <c r="E41" s="276"/>
      <c r="F41" s="281"/>
      <c r="G41" s="281"/>
      <c r="H41" s="276"/>
      <c r="I41" s="281"/>
      <c r="J41" s="281"/>
      <c r="K41" s="276"/>
      <c r="L41" s="281"/>
      <c r="M41" s="281"/>
      <c r="N41" s="276"/>
      <c r="O41" s="281"/>
      <c r="P41" s="281"/>
      <c r="Q41" s="276"/>
      <c r="R41" s="281"/>
      <c r="S41" s="281"/>
      <c r="T41" s="276"/>
      <c r="U41" s="281"/>
      <c r="V41" s="281"/>
      <c r="W41" s="276"/>
      <c r="X41" s="279">
        <f t="shared" si="0"/>
        <v>0</v>
      </c>
    </row>
    <row r="42" spans="1:24" ht="30" customHeight="1" x14ac:dyDescent="0.2">
      <c r="A42" s="284"/>
      <c r="B42" s="283"/>
      <c r="C42" s="281"/>
      <c r="D42" s="281"/>
      <c r="E42" s="276"/>
      <c r="F42" s="281"/>
      <c r="G42" s="281"/>
      <c r="H42" s="276"/>
      <c r="I42" s="281"/>
      <c r="J42" s="281"/>
      <c r="K42" s="276"/>
      <c r="L42" s="281"/>
      <c r="M42" s="281"/>
      <c r="N42" s="276"/>
      <c r="O42" s="281"/>
      <c r="P42" s="281"/>
      <c r="Q42" s="276"/>
      <c r="R42" s="281"/>
      <c r="S42" s="281"/>
      <c r="T42" s="276"/>
      <c r="U42" s="281"/>
      <c r="V42" s="281"/>
      <c r="W42" s="276"/>
      <c r="X42" s="279">
        <f t="shared" si="0"/>
        <v>0</v>
      </c>
    </row>
    <row r="43" spans="1:24" ht="30" customHeight="1" x14ac:dyDescent="0.2">
      <c r="A43" s="284"/>
      <c r="B43" s="283"/>
      <c r="C43" s="281"/>
      <c r="D43" s="281"/>
      <c r="E43" s="276"/>
      <c r="F43" s="281"/>
      <c r="G43" s="281"/>
      <c r="H43" s="276"/>
      <c r="I43" s="281"/>
      <c r="J43" s="281"/>
      <c r="K43" s="276"/>
      <c r="L43" s="281"/>
      <c r="M43" s="281"/>
      <c r="N43" s="276"/>
      <c r="O43" s="281"/>
      <c r="P43" s="281"/>
      <c r="Q43" s="276"/>
      <c r="R43" s="281"/>
      <c r="S43" s="281"/>
      <c r="T43" s="276"/>
      <c r="U43" s="281"/>
      <c r="V43" s="281"/>
      <c r="W43" s="276"/>
      <c r="X43" s="279">
        <f t="shared" si="0"/>
        <v>0</v>
      </c>
    </row>
    <row r="44" spans="1:24" ht="30" customHeight="1" x14ac:dyDescent="0.2">
      <c r="A44" s="284"/>
      <c r="B44" s="283"/>
      <c r="C44" s="281"/>
      <c r="D44" s="281"/>
      <c r="E44" s="276"/>
      <c r="F44" s="281"/>
      <c r="G44" s="281"/>
      <c r="H44" s="276"/>
      <c r="I44" s="281"/>
      <c r="J44" s="281"/>
      <c r="K44" s="276"/>
      <c r="L44" s="281"/>
      <c r="M44" s="281"/>
      <c r="N44" s="276"/>
      <c r="O44" s="281"/>
      <c r="P44" s="281"/>
      <c r="Q44" s="276"/>
      <c r="R44" s="281"/>
      <c r="S44" s="281"/>
      <c r="T44" s="276"/>
      <c r="U44" s="281"/>
      <c r="V44" s="281"/>
      <c r="W44" s="276"/>
      <c r="X44" s="279">
        <f t="shared" si="0"/>
        <v>0</v>
      </c>
    </row>
    <row r="45" spans="1:24" ht="30" customHeight="1" x14ac:dyDescent="0.2">
      <c r="A45" s="284"/>
      <c r="B45" s="283"/>
      <c r="C45" s="281"/>
      <c r="D45" s="281"/>
      <c r="E45" s="276"/>
      <c r="F45" s="281"/>
      <c r="G45" s="281"/>
      <c r="H45" s="276"/>
      <c r="I45" s="281"/>
      <c r="J45" s="281"/>
      <c r="K45" s="276"/>
      <c r="L45" s="281"/>
      <c r="M45" s="281"/>
      <c r="N45" s="276"/>
      <c r="O45" s="281"/>
      <c r="P45" s="281"/>
      <c r="Q45" s="276"/>
      <c r="R45" s="281"/>
      <c r="S45" s="281"/>
      <c r="T45" s="276"/>
      <c r="U45" s="281"/>
      <c r="V45" s="281"/>
      <c r="W45" s="276"/>
      <c r="X45" s="279">
        <f t="shared" si="0"/>
        <v>0</v>
      </c>
    </row>
    <row r="46" spans="1:24" ht="30" customHeight="1" x14ac:dyDescent="0.2">
      <c r="A46" s="284"/>
      <c r="B46" s="283"/>
      <c r="C46" s="281"/>
      <c r="D46" s="281"/>
      <c r="E46" s="276"/>
      <c r="F46" s="281"/>
      <c r="G46" s="281"/>
      <c r="H46" s="276"/>
      <c r="I46" s="281"/>
      <c r="J46" s="281"/>
      <c r="K46" s="276"/>
      <c r="L46" s="281"/>
      <c r="M46" s="281"/>
      <c r="N46" s="276"/>
      <c r="O46" s="281"/>
      <c r="P46" s="281"/>
      <c r="Q46" s="276"/>
      <c r="R46" s="281"/>
      <c r="S46" s="281"/>
      <c r="T46" s="276"/>
      <c r="U46" s="281"/>
      <c r="V46" s="281"/>
      <c r="W46" s="276"/>
      <c r="X46" s="279">
        <f t="shared" si="0"/>
        <v>0</v>
      </c>
    </row>
    <row r="47" spans="1:24" ht="30" customHeight="1" x14ac:dyDescent="0.2">
      <c r="A47" s="284"/>
      <c r="B47" s="283"/>
      <c r="C47" s="281"/>
      <c r="D47" s="281"/>
      <c r="E47" s="276"/>
      <c r="F47" s="281"/>
      <c r="G47" s="281"/>
      <c r="H47" s="276"/>
      <c r="I47" s="281"/>
      <c r="J47" s="281"/>
      <c r="K47" s="276"/>
      <c r="L47" s="281"/>
      <c r="M47" s="281"/>
      <c r="N47" s="276"/>
      <c r="O47" s="281"/>
      <c r="P47" s="281"/>
      <c r="Q47" s="276"/>
      <c r="R47" s="281"/>
      <c r="S47" s="281"/>
      <c r="T47" s="276"/>
      <c r="U47" s="281"/>
      <c r="V47" s="281"/>
      <c r="W47" s="276"/>
      <c r="X47" s="279">
        <f t="shared" si="0"/>
        <v>0</v>
      </c>
    </row>
    <row r="48" spans="1:24" ht="30" customHeight="1" x14ac:dyDescent="0.2">
      <c r="A48" s="284"/>
      <c r="B48" s="283"/>
      <c r="C48" s="281"/>
      <c r="D48" s="281"/>
      <c r="E48" s="276"/>
      <c r="F48" s="281"/>
      <c r="G48" s="281"/>
      <c r="H48" s="276"/>
      <c r="I48" s="281"/>
      <c r="J48" s="281"/>
      <c r="K48" s="276"/>
      <c r="L48" s="281"/>
      <c r="M48" s="281"/>
      <c r="N48" s="276"/>
      <c r="O48" s="281"/>
      <c r="P48" s="281"/>
      <c r="Q48" s="276"/>
      <c r="R48" s="281"/>
      <c r="S48" s="281"/>
      <c r="T48" s="276"/>
      <c r="U48" s="281"/>
      <c r="V48" s="281"/>
      <c r="W48" s="276"/>
      <c r="X48" s="279">
        <f t="shared" si="0"/>
        <v>0</v>
      </c>
    </row>
    <row r="49" spans="1:30" ht="30" customHeight="1" x14ac:dyDescent="0.2">
      <c r="A49" s="284"/>
      <c r="B49" s="283"/>
      <c r="C49" s="281"/>
      <c r="D49" s="281"/>
      <c r="E49" s="276"/>
      <c r="F49" s="281"/>
      <c r="G49" s="281"/>
      <c r="H49" s="276"/>
      <c r="I49" s="281"/>
      <c r="J49" s="281"/>
      <c r="K49" s="276"/>
      <c r="L49" s="281"/>
      <c r="M49" s="281"/>
      <c r="N49" s="276"/>
      <c r="O49" s="281"/>
      <c r="P49" s="281"/>
      <c r="Q49" s="276"/>
      <c r="R49" s="281"/>
      <c r="S49" s="281"/>
      <c r="T49" s="276"/>
      <c r="U49" s="281"/>
      <c r="V49" s="281"/>
      <c r="W49" s="276"/>
      <c r="X49" s="279">
        <f t="shared" si="0"/>
        <v>0</v>
      </c>
    </row>
    <row r="50" spans="1:30" ht="30" customHeight="1" x14ac:dyDescent="0.2">
      <c r="A50" s="284"/>
      <c r="B50" s="283"/>
      <c r="C50" s="281"/>
      <c r="D50" s="281"/>
      <c r="E50" s="276"/>
      <c r="F50" s="281"/>
      <c r="G50" s="281"/>
      <c r="H50" s="276"/>
      <c r="I50" s="281"/>
      <c r="J50" s="281"/>
      <c r="K50" s="276"/>
      <c r="L50" s="281"/>
      <c r="M50" s="281"/>
      <c r="N50" s="276"/>
      <c r="O50" s="281"/>
      <c r="P50" s="281"/>
      <c r="Q50" s="276"/>
      <c r="R50" s="281"/>
      <c r="S50" s="281"/>
      <c r="T50" s="276"/>
      <c r="U50" s="281"/>
      <c r="V50" s="281"/>
      <c r="W50" s="276"/>
      <c r="X50" s="279">
        <f t="shared" si="0"/>
        <v>0</v>
      </c>
    </row>
    <row r="51" spans="1:30" ht="30" customHeight="1" x14ac:dyDescent="0.2">
      <c r="A51" s="284"/>
      <c r="B51" s="283"/>
      <c r="C51" s="281"/>
      <c r="D51" s="281"/>
      <c r="E51" s="276"/>
      <c r="F51" s="281"/>
      <c r="G51" s="281"/>
      <c r="H51" s="276"/>
      <c r="I51" s="281"/>
      <c r="J51" s="281"/>
      <c r="K51" s="276"/>
      <c r="L51" s="281"/>
      <c r="M51" s="281"/>
      <c r="N51" s="276"/>
      <c r="O51" s="281"/>
      <c r="P51" s="281"/>
      <c r="Q51" s="276"/>
      <c r="R51" s="281"/>
      <c r="S51" s="281"/>
      <c r="T51" s="276"/>
      <c r="U51" s="281"/>
      <c r="V51" s="281"/>
      <c r="W51" s="276"/>
      <c r="X51" s="279">
        <f t="shared" si="0"/>
        <v>0</v>
      </c>
    </row>
    <row r="52" spans="1:30" ht="30" customHeight="1" thickBot="1" x14ac:dyDescent="0.25">
      <c r="A52" s="284"/>
      <c r="B52" s="285"/>
      <c r="C52" s="282"/>
      <c r="D52" s="282"/>
      <c r="E52" s="277"/>
      <c r="F52" s="282"/>
      <c r="G52" s="282"/>
      <c r="H52" s="277"/>
      <c r="I52" s="282"/>
      <c r="J52" s="282"/>
      <c r="K52" s="277"/>
      <c r="L52" s="282"/>
      <c r="M52" s="282"/>
      <c r="N52" s="277"/>
      <c r="O52" s="282"/>
      <c r="P52" s="282"/>
      <c r="Q52" s="277"/>
      <c r="R52" s="282"/>
      <c r="S52" s="282"/>
      <c r="T52" s="277"/>
      <c r="U52" s="282"/>
      <c r="V52" s="282"/>
      <c r="W52" s="277"/>
      <c r="X52" s="279">
        <f t="shared" si="0"/>
        <v>0</v>
      </c>
    </row>
    <row r="53" spans="1:30" ht="30" customHeight="1" thickBot="1" x14ac:dyDescent="0.25">
      <c r="A53" s="579" t="s">
        <v>177</v>
      </c>
      <c r="B53" s="580"/>
      <c r="C53" s="60"/>
      <c r="D53" s="60"/>
      <c r="E53" s="278">
        <f>SUM(E10:E52)</f>
        <v>0</v>
      </c>
      <c r="F53" s="60"/>
      <c r="G53" s="60"/>
      <c r="H53" s="278">
        <f>SUM(H10:H52)</f>
        <v>0</v>
      </c>
      <c r="I53" s="269"/>
      <c r="J53" s="269"/>
      <c r="K53" s="278">
        <f>SUM(K10:K52)</f>
        <v>0</v>
      </c>
      <c r="L53" s="269"/>
      <c r="M53" s="269"/>
      <c r="N53" s="278">
        <f>SUM(N10:N52)</f>
        <v>0</v>
      </c>
      <c r="O53" s="269"/>
      <c r="P53" s="269"/>
      <c r="Q53" s="278">
        <f>SUM(Q10:Q52)</f>
        <v>0</v>
      </c>
      <c r="R53" s="268"/>
      <c r="S53" s="269"/>
      <c r="T53" s="278">
        <f>SUM(T10:T52)</f>
        <v>0</v>
      </c>
      <c r="U53" s="269"/>
      <c r="V53" s="269"/>
      <c r="W53" s="278">
        <f>SUM(W10:W52)</f>
        <v>0</v>
      </c>
      <c r="X53" s="280">
        <f>SUM(X10:X52)</f>
        <v>0</v>
      </c>
      <c r="Y53" s="323" t="s">
        <v>156</v>
      </c>
      <c r="Z53" s="115"/>
      <c r="AA53" s="115"/>
      <c r="AB53" s="115"/>
      <c r="AC53" s="115"/>
      <c r="AD53" s="115"/>
    </row>
    <row r="54" spans="1:30" ht="30" customHeight="1" x14ac:dyDescent="0.2"/>
    <row r="55" spans="1:30" s="271" customFormat="1" ht="30" customHeight="1" x14ac:dyDescent="0.2">
      <c r="A55" s="270" t="s">
        <v>111</v>
      </c>
    </row>
    <row r="56" spans="1:30" s="271" customFormat="1" ht="30" customHeight="1" x14ac:dyDescent="0.2"/>
    <row r="57" spans="1:30" ht="30" customHeight="1" x14ac:dyDescent="0.2">
      <c r="A57" s="189"/>
      <c r="B57" s="271"/>
      <c r="C57" s="189"/>
      <c r="D57" s="189"/>
      <c r="E57" s="189"/>
      <c r="F57" s="189"/>
      <c r="G57" s="189"/>
      <c r="H57" s="189"/>
      <c r="I57" s="189"/>
      <c r="J57" s="189"/>
      <c r="K57" s="189"/>
      <c r="L57" s="189"/>
      <c r="M57" s="189"/>
      <c r="N57" s="189"/>
      <c r="O57" s="189"/>
      <c r="P57" s="189"/>
      <c r="Q57" s="189"/>
      <c r="R57" s="189"/>
      <c r="S57" s="189"/>
      <c r="T57" s="189"/>
      <c r="U57" s="189"/>
      <c r="V57" s="189"/>
      <c r="W57" s="189"/>
      <c r="X57" s="189"/>
    </row>
    <row r="58" spans="1:30" ht="30" customHeight="1" x14ac:dyDescent="0.2">
      <c r="B58" s="272"/>
    </row>
  </sheetData>
  <sheetProtection selectLockedCells="1"/>
  <mergeCells count="12">
    <mergeCell ref="A9:B9"/>
    <mergeCell ref="A53:B53"/>
    <mergeCell ref="A1:X1"/>
    <mergeCell ref="C8:E8"/>
    <mergeCell ref="F8:H8"/>
    <mergeCell ref="I8:K8"/>
    <mergeCell ref="L8:N8"/>
    <mergeCell ref="O8:Q8"/>
    <mergeCell ref="R8:T8"/>
    <mergeCell ref="U8:W8"/>
    <mergeCell ref="A2:X2"/>
    <mergeCell ref="C4:I4"/>
  </mergeCells>
  <phoneticPr fontId="0" type="noConversion"/>
  <pageMargins left="0.75" right="0.5" top="0.5" bottom="0.5" header="0.5" footer="0.5"/>
  <pageSetup scale="53" orientation="landscape" r:id="rId1"/>
  <headerFooter alignWithMargins="0">
    <oddHeader>&amp;RATTACHMENT C-7 WEEKLY WORK SCHEDULE</oddHeader>
    <oddFooter>&amp;C45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V143"/>
  <sheetViews>
    <sheetView tabSelected="1" topLeftCell="E1" zoomScale="87" zoomScaleNormal="87" zoomScaleSheetLayoutView="87" workbookViewId="0">
      <selection activeCell="H66" sqref="H66"/>
    </sheetView>
  </sheetViews>
  <sheetFormatPr defaultColWidth="9.140625" defaultRowHeight="12.75" x14ac:dyDescent="0.2"/>
  <cols>
    <col min="1" max="1" width="7" style="127" customWidth="1"/>
    <col min="2" max="2" width="11.42578125" style="127" customWidth="1"/>
    <col min="3" max="3" width="13.140625" style="127" customWidth="1"/>
    <col min="4" max="4" width="25.85546875" style="127" customWidth="1"/>
    <col min="5" max="5" width="20.28515625" style="180" customWidth="1"/>
    <col min="6" max="6" width="21" style="127" customWidth="1"/>
    <col min="7" max="7" width="14.28515625" style="127" customWidth="1"/>
    <col min="8" max="8" width="14.42578125" style="127" bestFit="1" customWidth="1"/>
    <col min="9" max="9" width="12.42578125" style="180" customWidth="1"/>
    <col min="10" max="10" width="17.42578125" style="180" customWidth="1"/>
    <col min="11" max="11" width="17.140625" style="180" customWidth="1"/>
    <col min="12" max="12" width="19" style="181" bestFit="1" customWidth="1"/>
    <col min="13" max="13" width="21.140625" style="180" bestFit="1" customWidth="1"/>
    <col min="14" max="14" width="14.7109375" style="180" bestFit="1" customWidth="1"/>
    <col min="15" max="15" width="14.140625" style="180" bestFit="1" customWidth="1"/>
    <col min="16" max="16" width="16.7109375" style="127" customWidth="1"/>
    <col min="17" max="17" width="15.42578125" style="127" customWidth="1"/>
    <col min="18" max="18" width="16.28515625" style="127" customWidth="1"/>
    <col min="19" max="19" width="16.28515625" style="180" bestFit="1" customWidth="1"/>
    <col min="20" max="20" width="12.42578125" style="180" bestFit="1" customWidth="1"/>
    <col min="21" max="21" width="12.28515625" style="180" bestFit="1" customWidth="1"/>
    <col min="22" max="16384" width="9.140625" style="127"/>
  </cols>
  <sheetData>
    <row r="1" spans="1:22" s="7" customFormat="1" ht="20.25" customHeight="1" x14ac:dyDescent="0.3">
      <c r="A1" s="127"/>
      <c r="B1" s="128"/>
      <c r="C1" s="586" t="s">
        <v>148</v>
      </c>
      <c r="D1" s="586"/>
      <c r="E1" s="586"/>
      <c r="F1" s="586"/>
      <c r="G1" s="586"/>
      <c r="H1" s="586"/>
      <c r="I1" s="586"/>
      <c r="J1" s="586"/>
      <c r="K1" s="586"/>
      <c r="L1" s="586"/>
      <c r="M1" s="586"/>
      <c r="N1" s="586"/>
      <c r="O1" s="586"/>
      <c r="P1" s="586"/>
      <c r="Q1" s="586"/>
      <c r="R1" s="586"/>
      <c r="S1" s="586"/>
      <c r="T1" s="586"/>
      <c r="U1" s="586"/>
      <c r="V1" s="14"/>
    </row>
    <row r="2" spans="1:22" s="7" customFormat="1" ht="18.75" thickBot="1" x14ac:dyDescent="0.3">
      <c r="A2" s="127"/>
      <c r="B2" s="129"/>
      <c r="C2" s="587" t="s">
        <v>232</v>
      </c>
      <c r="D2" s="587"/>
      <c r="E2" s="587"/>
      <c r="F2" s="587"/>
      <c r="G2" s="587"/>
      <c r="H2" s="587"/>
      <c r="I2" s="587"/>
      <c r="J2" s="587"/>
      <c r="K2" s="587"/>
      <c r="L2" s="587"/>
      <c r="M2" s="587"/>
      <c r="N2" s="587"/>
      <c r="O2" s="587"/>
      <c r="P2" s="587"/>
      <c r="Q2" s="587"/>
      <c r="R2" s="587"/>
      <c r="S2" s="587"/>
      <c r="T2" s="587"/>
      <c r="U2" s="587"/>
    </row>
    <row r="3" spans="1:22" ht="26.25" customHeight="1" thickBot="1" x14ac:dyDescent="0.25">
      <c r="C3" s="590" t="s">
        <v>50</v>
      </c>
      <c r="D3" s="591"/>
      <c r="E3" s="130"/>
      <c r="F3" s="131" t="s">
        <v>51</v>
      </c>
      <c r="G3" s="132"/>
      <c r="H3" s="133"/>
      <c r="I3" s="592" t="s">
        <v>244</v>
      </c>
      <c r="J3" s="593"/>
      <c r="K3" s="593"/>
      <c r="L3" s="593"/>
      <c r="M3" s="593"/>
      <c r="N3" s="594"/>
      <c r="O3" s="590" t="s">
        <v>52</v>
      </c>
      <c r="P3" s="593"/>
      <c r="Q3" s="593"/>
      <c r="R3" s="593"/>
      <c r="S3" s="594"/>
      <c r="T3" s="595" t="s">
        <v>53</v>
      </c>
      <c r="U3" s="596"/>
    </row>
    <row r="4" spans="1:22" s="134" customFormat="1" ht="80.25" customHeight="1" thickBot="1" x14ac:dyDescent="0.25">
      <c r="C4" s="135" t="s">
        <v>54</v>
      </c>
      <c r="D4" s="136" t="s">
        <v>55</v>
      </c>
      <c r="E4" s="368" t="s">
        <v>56</v>
      </c>
      <c r="F4" s="137" t="s">
        <v>57</v>
      </c>
      <c r="G4" s="370" t="s">
        <v>58</v>
      </c>
      <c r="H4" s="370" t="s">
        <v>59</v>
      </c>
      <c r="I4" s="370" t="s">
        <v>60</v>
      </c>
      <c r="J4" s="136" t="s">
        <v>233</v>
      </c>
      <c r="K4" s="463" t="s">
        <v>234</v>
      </c>
      <c r="L4" s="370" t="s">
        <v>236</v>
      </c>
      <c r="M4" s="136" t="s">
        <v>235</v>
      </c>
      <c r="N4" s="136" t="s">
        <v>61</v>
      </c>
      <c r="O4" s="138">
        <v>0.1</v>
      </c>
      <c r="P4" s="371" t="s">
        <v>145</v>
      </c>
      <c r="Q4" s="370" t="s">
        <v>62</v>
      </c>
      <c r="R4" s="370" t="s">
        <v>63</v>
      </c>
      <c r="S4" s="137" t="s">
        <v>64</v>
      </c>
      <c r="T4" s="372" t="s">
        <v>65</v>
      </c>
      <c r="U4" s="370" t="s">
        <v>66</v>
      </c>
    </row>
    <row r="5" spans="1:22" s="139" customFormat="1" ht="21.75" customHeight="1" thickBot="1" x14ac:dyDescent="0.3">
      <c r="C5" s="597" t="s">
        <v>67</v>
      </c>
      <c r="D5" s="598"/>
      <c r="E5" s="369" t="s">
        <v>56</v>
      </c>
      <c r="F5" s="140">
        <f>+G5+H5</f>
        <v>27375</v>
      </c>
      <c r="G5" s="373">
        <v>27000</v>
      </c>
      <c r="H5" s="374">
        <v>375</v>
      </c>
      <c r="I5" s="375">
        <v>33520</v>
      </c>
      <c r="J5" s="141" t="s">
        <v>68</v>
      </c>
      <c r="K5" s="142"/>
      <c r="L5" s="143"/>
      <c r="M5" s="141" t="s">
        <v>69</v>
      </c>
      <c r="N5" s="144" t="s">
        <v>70</v>
      </c>
      <c r="O5" s="145" t="s">
        <v>71</v>
      </c>
      <c r="P5" s="141" t="s">
        <v>72</v>
      </c>
      <c r="Q5" s="141" t="s">
        <v>73</v>
      </c>
      <c r="R5" s="141" t="s">
        <v>74</v>
      </c>
      <c r="S5" s="146" t="s">
        <v>75</v>
      </c>
      <c r="T5" s="376" t="s">
        <v>76</v>
      </c>
      <c r="U5" s="377" t="s">
        <v>77</v>
      </c>
    </row>
    <row r="6" spans="1:22" s="139" customFormat="1" ht="19.5" customHeight="1" thickBot="1" x14ac:dyDescent="0.3">
      <c r="B6" s="139">
        <f t="shared" ref="B6:B29" si="0">+B5+1</f>
        <v>1</v>
      </c>
      <c r="C6" s="380"/>
      <c r="D6" s="381"/>
      <c r="E6" s="382"/>
      <c r="F6" s="378"/>
      <c r="G6" s="389"/>
      <c r="H6" s="389"/>
      <c r="I6" s="390"/>
      <c r="J6" s="147">
        <f>+I6/12</f>
        <v>0</v>
      </c>
      <c r="K6" s="147">
        <f>I6*0.03</f>
        <v>0</v>
      </c>
      <c r="L6" s="461"/>
      <c r="M6" s="462" t="str">
        <f t="shared" ref="M6:M70" si="1">IF(L6&gt;K6,(L6-K6),"0")</f>
        <v>0</v>
      </c>
      <c r="N6" s="148">
        <f>J6-M6</f>
        <v>0</v>
      </c>
      <c r="O6" s="148">
        <f>+N6*0.1</f>
        <v>0</v>
      </c>
      <c r="P6" s="62"/>
      <c r="Q6" s="393"/>
      <c r="R6" s="62"/>
      <c r="S6" s="149">
        <f>SUM(O6:R6)</f>
        <v>0</v>
      </c>
      <c r="T6" s="62">
        <f>N6-S6</f>
        <v>0</v>
      </c>
      <c r="U6" s="117"/>
    </row>
    <row r="7" spans="1:22" s="139" customFormat="1" ht="19.5" customHeight="1" thickBot="1" x14ac:dyDescent="0.3">
      <c r="B7" s="139">
        <f t="shared" si="0"/>
        <v>2</v>
      </c>
      <c r="C7" s="380"/>
      <c r="D7" s="381"/>
      <c r="E7" s="382"/>
      <c r="F7" s="378">
        <f t="shared" ref="F7:F30" si="2">+G7+H7</f>
        <v>0</v>
      </c>
      <c r="G7" s="389"/>
      <c r="H7" s="389"/>
      <c r="I7" s="390"/>
      <c r="J7" s="147">
        <f t="shared" ref="J7:J30" si="3">+I7/12</f>
        <v>0</v>
      </c>
      <c r="K7" s="147">
        <f t="shared" ref="K7:K30" si="4">+I7*0.03</f>
        <v>0</v>
      </c>
      <c r="L7" s="461">
        <v>0</v>
      </c>
      <c r="M7" s="462" t="str">
        <f t="shared" si="1"/>
        <v>0</v>
      </c>
      <c r="N7" s="148">
        <f t="shared" ref="N7:N30" si="5">+J7-M7</f>
        <v>0</v>
      </c>
      <c r="O7" s="148">
        <f t="shared" ref="O7:O30" si="6">+N7*0.1</f>
        <v>0</v>
      </c>
      <c r="P7" s="62"/>
      <c r="Q7" s="393"/>
      <c r="R7" s="62"/>
      <c r="S7" s="149">
        <f t="shared" ref="S7:S30" si="7">SUM(O7:R7)</f>
        <v>0</v>
      </c>
      <c r="T7" s="62">
        <f t="shared" ref="T7:T70" si="8">N7-S7</f>
        <v>0</v>
      </c>
      <c r="U7" s="117"/>
    </row>
    <row r="8" spans="1:22" s="139" customFormat="1" ht="19.5" customHeight="1" thickBot="1" x14ac:dyDescent="0.3">
      <c r="B8" s="139">
        <f t="shared" si="0"/>
        <v>3</v>
      </c>
      <c r="C8" s="380"/>
      <c r="D8" s="381"/>
      <c r="E8" s="382"/>
      <c r="F8" s="378">
        <f t="shared" si="2"/>
        <v>0</v>
      </c>
      <c r="G8" s="389"/>
      <c r="H8" s="389"/>
      <c r="I8" s="390"/>
      <c r="J8" s="147">
        <f t="shared" si="3"/>
        <v>0</v>
      </c>
      <c r="K8" s="147">
        <f t="shared" si="4"/>
        <v>0</v>
      </c>
      <c r="L8" s="461">
        <v>0</v>
      </c>
      <c r="M8" s="462" t="str">
        <f t="shared" si="1"/>
        <v>0</v>
      </c>
      <c r="N8" s="148">
        <f t="shared" si="5"/>
        <v>0</v>
      </c>
      <c r="O8" s="148">
        <f t="shared" si="6"/>
        <v>0</v>
      </c>
      <c r="P8" s="62"/>
      <c r="Q8" s="393"/>
      <c r="R8" s="62"/>
      <c r="S8" s="149">
        <f t="shared" si="7"/>
        <v>0</v>
      </c>
      <c r="T8" s="62">
        <f t="shared" si="8"/>
        <v>0</v>
      </c>
      <c r="U8" s="117"/>
    </row>
    <row r="9" spans="1:22" s="139" customFormat="1" ht="19.5" customHeight="1" thickBot="1" x14ac:dyDescent="0.3">
      <c r="B9" s="139">
        <f t="shared" si="0"/>
        <v>4</v>
      </c>
      <c r="C9" s="380"/>
      <c r="D9" s="381"/>
      <c r="E9" s="382"/>
      <c r="F9" s="378">
        <f t="shared" si="2"/>
        <v>0</v>
      </c>
      <c r="G9" s="389"/>
      <c r="H9" s="389"/>
      <c r="I9" s="390"/>
      <c r="J9" s="147">
        <f t="shared" si="3"/>
        <v>0</v>
      </c>
      <c r="K9" s="147">
        <f t="shared" si="4"/>
        <v>0</v>
      </c>
      <c r="L9" s="461">
        <v>0</v>
      </c>
      <c r="M9" s="462" t="str">
        <f t="shared" si="1"/>
        <v>0</v>
      </c>
      <c r="N9" s="148">
        <f t="shared" si="5"/>
        <v>0</v>
      </c>
      <c r="O9" s="148">
        <f t="shared" si="6"/>
        <v>0</v>
      </c>
      <c r="P9" s="62"/>
      <c r="Q9" s="393"/>
      <c r="R9" s="62"/>
      <c r="S9" s="149">
        <f t="shared" si="7"/>
        <v>0</v>
      </c>
      <c r="T9" s="62">
        <f t="shared" si="8"/>
        <v>0</v>
      </c>
      <c r="U9" s="117"/>
    </row>
    <row r="10" spans="1:22" s="139" customFormat="1" ht="19.5" customHeight="1" thickBot="1" x14ac:dyDescent="0.3">
      <c r="B10" s="139">
        <f t="shared" si="0"/>
        <v>5</v>
      </c>
      <c r="C10" s="380"/>
      <c r="D10" s="381"/>
      <c r="E10" s="382"/>
      <c r="F10" s="378">
        <f t="shared" si="2"/>
        <v>0</v>
      </c>
      <c r="G10" s="389"/>
      <c r="H10" s="389"/>
      <c r="I10" s="390"/>
      <c r="J10" s="147">
        <f t="shared" si="3"/>
        <v>0</v>
      </c>
      <c r="K10" s="147">
        <f t="shared" si="4"/>
        <v>0</v>
      </c>
      <c r="L10" s="461">
        <v>0</v>
      </c>
      <c r="M10" s="462" t="str">
        <f t="shared" si="1"/>
        <v>0</v>
      </c>
      <c r="N10" s="148">
        <f t="shared" si="5"/>
        <v>0</v>
      </c>
      <c r="O10" s="148">
        <f t="shared" si="6"/>
        <v>0</v>
      </c>
      <c r="P10" s="62"/>
      <c r="Q10" s="393"/>
      <c r="R10" s="62"/>
      <c r="S10" s="149">
        <f t="shared" si="7"/>
        <v>0</v>
      </c>
      <c r="T10" s="62">
        <f t="shared" si="8"/>
        <v>0</v>
      </c>
      <c r="U10" s="117"/>
    </row>
    <row r="11" spans="1:22" s="139" customFormat="1" ht="19.5" customHeight="1" thickBot="1" x14ac:dyDescent="0.3">
      <c r="B11" s="139">
        <f t="shared" si="0"/>
        <v>6</v>
      </c>
      <c r="C11" s="380"/>
      <c r="D11" s="381"/>
      <c r="E11" s="382"/>
      <c r="F11" s="378">
        <f t="shared" si="2"/>
        <v>0</v>
      </c>
      <c r="G11" s="389"/>
      <c r="H11" s="389"/>
      <c r="I11" s="390"/>
      <c r="J11" s="147">
        <f t="shared" si="3"/>
        <v>0</v>
      </c>
      <c r="K11" s="147">
        <f t="shared" si="4"/>
        <v>0</v>
      </c>
      <c r="L11" s="461">
        <v>0</v>
      </c>
      <c r="M11" s="462" t="str">
        <f t="shared" si="1"/>
        <v>0</v>
      </c>
      <c r="N11" s="148">
        <f t="shared" si="5"/>
        <v>0</v>
      </c>
      <c r="O11" s="148">
        <f t="shared" si="6"/>
        <v>0</v>
      </c>
      <c r="P11" s="62"/>
      <c r="Q11" s="393"/>
      <c r="R11" s="62"/>
      <c r="S11" s="149">
        <f t="shared" si="7"/>
        <v>0</v>
      </c>
      <c r="T11" s="62">
        <f t="shared" si="8"/>
        <v>0</v>
      </c>
      <c r="U11" s="117"/>
    </row>
    <row r="12" spans="1:22" s="139" customFormat="1" ht="19.5" customHeight="1" thickBot="1" x14ac:dyDescent="0.3">
      <c r="B12" s="139">
        <f t="shared" si="0"/>
        <v>7</v>
      </c>
      <c r="C12" s="380"/>
      <c r="D12" s="381"/>
      <c r="E12" s="382"/>
      <c r="F12" s="378">
        <f t="shared" si="2"/>
        <v>0</v>
      </c>
      <c r="G12" s="389"/>
      <c r="H12" s="389"/>
      <c r="I12" s="390"/>
      <c r="J12" s="147">
        <f t="shared" si="3"/>
        <v>0</v>
      </c>
      <c r="K12" s="147">
        <f t="shared" si="4"/>
        <v>0</v>
      </c>
      <c r="L12" s="461">
        <v>0</v>
      </c>
      <c r="M12" s="462" t="str">
        <f t="shared" si="1"/>
        <v>0</v>
      </c>
      <c r="N12" s="148">
        <f t="shared" si="5"/>
        <v>0</v>
      </c>
      <c r="O12" s="148">
        <f t="shared" si="6"/>
        <v>0</v>
      </c>
      <c r="P12" s="62"/>
      <c r="Q12" s="393"/>
      <c r="R12" s="62"/>
      <c r="S12" s="149">
        <f t="shared" si="7"/>
        <v>0</v>
      </c>
      <c r="T12" s="62">
        <f t="shared" si="8"/>
        <v>0</v>
      </c>
      <c r="U12" s="117"/>
    </row>
    <row r="13" spans="1:22" s="139" customFormat="1" ht="19.5" customHeight="1" thickBot="1" x14ac:dyDescent="0.3">
      <c r="B13" s="139">
        <f t="shared" si="0"/>
        <v>8</v>
      </c>
      <c r="C13" s="380"/>
      <c r="D13" s="381"/>
      <c r="E13" s="382"/>
      <c r="F13" s="378">
        <f t="shared" si="2"/>
        <v>0</v>
      </c>
      <c r="G13" s="389"/>
      <c r="H13" s="389"/>
      <c r="I13" s="390"/>
      <c r="J13" s="147">
        <f t="shared" si="3"/>
        <v>0</v>
      </c>
      <c r="K13" s="147">
        <f t="shared" si="4"/>
        <v>0</v>
      </c>
      <c r="L13" s="461">
        <v>0</v>
      </c>
      <c r="M13" s="462" t="str">
        <f t="shared" si="1"/>
        <v>0</v>
      </c>
      <c r="N13" s="148">
        <f t="shared" si="5"/>
        <v>0</v>
      </c>
      <c r="O13" s="148">
        <f t="shared" si="6"/>
        <v>0</v>
      </c>
      <c r="P13" s="62"/>
      <c r="Q13" s="393"/>
      <c r="R13" s="62"/>
      <c r="S13" s="149">
        <f t="shared" si="7"/>
        <v>0</v>
      </c>
      <c r="T13" s="62">
        <f t="shared" si="8"/>
        <v>0</v>
      </c>
      <c r="U13" s="117"/>
    </row>
    <row r="14" spans="1:22" s="139" customFormat="1" ht="19.5" customHeight="1" thickBot="1" x14ac:dyDescent="0.3">
      <c r="B14" s="139">
        <f t="shared" si="0"/>
        <v>9</v>
      </c>
      <c r="C14" s="380"/>
      <c r="D14" s="381"/>
      <c r="E14" s="382"/>
      <c r="F14" s="378">
        <f t="shared" si="2"/>
        <v>0</v>
      </c>
      <c r="G14" s="389"/>
      <c r="H14" s="389"/>
      <c r="I14" s="390"/>
      <c r="J14" s="147">
        <f t="shared" si="3"/>
        <v>0</v>
      </c>
      <c r="K14" s="147">
        <f t="shared" si="4"/>
        <v>0</v>
      </c>
      <c r="L14" s="461">
        <v>0</v>
      </c>
      <c r="M14" s="462" t="str">
        <f t="shared" si="1"/>
        <v>0</v>
      </c>
      <c r="N14" s="148">
        <f t="shared" si="5"/>
        <v>0</v>
      </c>
      <c r="O14" s="148">
        <f t="shared" si="6"/>
        <v>0</v>
      </c>
      <c r="P14" s="62"/>
      <c r="Q14" s="393"/>
      <c r="R14" s="62"/>
      <c r="S14" s="149">
        <f t="shared" si="7"/>
        <v>0</v>
      </c>
      <c r="T14" s="62">
        <f t="shared" si="8"/>
        <v>0</v>
      </c>
      <c r="U14" s="117"/>
    </row>
    <row r="15" spans="1:22" s="139" customFormat="1" ht="19.5" customHeight="1" thickBot="1" x14ac:dyDescent="0.3">
      <c r="B15" s="139">
        <f t="shared" si="0"/>
        <v>10</v>
      </c>
      <c r="C15" s="380"/>
      <c r="D15" s="381"/>
      <c r="E15" s="382"/>
      <c r="F15" s="378">
        <f t="shared" si="2"/>
        <v>0</v>
      </c>
      <c r="G15" s="389"/>
      <c r="H15" s="389"/>
      <c r="I15" s="390"/>
      <c r="J15" s="147">
        <f t="shared" si="3"/>
        <v>0</v>
      </c>
      <c r="K15" s="147">
        <f t="shared" si="4"/>
        <v>0</v>
      </c>
      <c r="L15" s="461">
        <v>0</v>
      </c>
      <c r="M15" s="462" t="str">
        <f t="shared" si="1"/>
        <v>0</v>
      </c>
      <c r="N15" s="148">
        <f t="shared" si="5"/>
        <v>0</v>
      </c>
      <c r="O15" s="148">
        <f t="shared" si="6"/>
        <v>0</v>
      </c>
      <c r="P15" s="62"/>
      <c r="Q15" s="393"/>
      <c r="R15" s="62"/>
      <c r="S15" s="149">
        <f t="shared" si="7"/>
        <v>0</v>
      </c>
      <c r="T15" s="62">
        <f t="shared" si="8"/>
        <v>0</v>
      </c>
      <c r="U15" s="117"/>
    </row>
    <row r="16" spans="1:22" s="139" customFormat="1" ht="19.5" customHeight="1" thickBot="1" x14ac:dyDescent="0.3">
      <c r="B16" s="139">
        <f t="shared" si="0"/>
        <v>11</v>
      </c>
      <c r="C16" s="380"/>
      <c r="D16" s="381"/>
      <c r="E16" s="382"/>
      <c r="F16" s="378">
        <f t="shared" si="2"/>
        <v>0</v>
      </c>
      <c r="G16" s="389"/>
      <c r="H16" s="389"/>
      <c r="I16" s="390"/>
      <c r="J16" s="147">
        <f t="shared" si="3"/>
        <v>0</v>
      </c>
      <c r="K16" s="147">
        <f t="shared" si="4"/>
        <v>0</v>
      </c>
      <c r="L16" s="461">
        <v>0</v>
      </c>
      <c r="M16" s="462" t="str">
        <f t="shared" si="1"/>
        <v>0</v>
      </c>
      <c r="N16" s="148">
        <f t="shared" si="5"/>
        <v>0</v>
      </c>
      <c r="O16" s="148">
        <f t="shared" si="6"/>
        <v>0</v>
      </c>
      <c r="P16" s="62"/>
      <c r="Q16" s="393"/>
      <c r="R16" s="62"/>
      <c r="S16" s="149">
        <f t="shared" si="7"/>
        <v>0</v>
      </c>
      <c r="T16" s="62">
        <f t="shared" si="8"/>
        <v>0</v>
      </c>
      <c r="U16" s="117"/>
    </row>
    <row r="17" spans="2:21" s="139" customFormat="1" ht="19.5" customHeight="1" thickBot="1" x14ac:dyDescent="0.3">
      <c r="B17" s="139">
        <f t="shared" si="0"/>
        <v>12</v>
      </c>
      <c r="C17" s="380"/>
      <c r="D17" s="381"/>
      <c r="E17" s="382"/>
      <c r="F17" s="378">
        <f t="shared" si="2"/>
        <v>0</v>
      </c>
      <c r="G17" s="389"/>
      <c r="H17" s="389"/>
      <c r="I17" s="390"/>
      <c r="J17" s="147">
        <f t="shared" si="3"/>
        <v>0</v>
      </c>
      <c r="K17" s="147">
        <f t="shared" si="4"/>
        <v>0</v>
      </c>
      <c r="L17" s="461">
        <v>0</v>
      </c>
      <c r="M17" s="462" t="str">
        <f t="shared" si="1"/>
        <v>0</v>
      </c>
      <c r="N17" s="148">
        <f t="shared" si="5"/>
        <v>0</v>
      </c>
      <c r="O17" s="148">
        <f t="shared" si="6"/>
        <v>0</v>
      </c>
      <c r="P17" s="62"/>
      <c r="Q17" s="393"/>
      <c r="R17" s="62"/>
      <c r="S17" s="149">
        <f t="shared" si="7"/>
        <v>0</v>
      </c>
      <c r="T17" s="62">
        <f t="shared" si="8"/>
        <v>0</v>
      </c>
      <c r="U17" s="117"/>
    </row>
    <row r="18" spans="2:21" s="139" customFormat="1" ht="19.5" customHeight="1" thickBot="1" x14ac:dyDescent="0.3">
      <c r="B18" s="139">
        <f t="shared" si="0"/>
        <v>13</v>
      </c>
      <c r="C18" s="380"/>
      <c r="D18" s="381"/>
      <c r="E18" s="382"/>
      <c r="F18" s="378">
        <f t="shared" si="2"/>
        <v>0</v>
      </c>
      <c r="G18" s="389"/>
      <c r="H18" s="389"/>
      <c r="I18" s="390"/>
      <c r="J18" s="147">
        <f t="shared" si="3"/>
        <v>0</v>
      </c>
      <c r="K18" s="147">
        <f t="shared" si="4"/>
        <v>0</v>
      </c>
      <c r="L18" s="461">
        <v>0</v>
      </c>
      <c r="M18" s="462" t="str">
        <f t="shared" si="1"/>
        <v>0</v>
      </c>
      <c r="N18" s="148">
        <f t="shared" si="5"/>
        <v>0</v>
      </c>
      <c r="O18" s="148">
        <f t="shared" si="6"/>
        <v>0</v>
      </c>
      <c r="P18" s="62"/>
      <c r="Q18" s="393"/>
      <c r="R18" s="62"/>
      <c r="S18" s="149">
        <f t="shared" si="7"/>
        <v>0</v>
      </c>
      <c r="T18" s="62">
        <f t="shared" si="8"/>
        <v>0</v>
      </c>
      <c r="U18" s="117"/>
    </row>
    <row r="19" spans="2:21" s="139" customFormat="1" ht="19.5" customHeight="1" thickBot="1" x14ac:dyDescent="0.3">
      <c r="B19" s="139">
        <f t="shared" si="0"/>
        <v>14</v>
      </c>
      <c r="C19" s="380"/>
      <c r="D19" s="381"/>
      <c r="E19" s="382"/>
      <c r="F19" s="378">
        <f t="shared" si="2"/>
        <v>0</v>
      </c>
      <c r="G19" s="389"/>
      <c r="H19" s="389"/>
      <c r="I19" s="390"/>
      <c r="J19" s="147">
        <f t="shared" si="3"/>
        <v>0</v>
      </c>
      <c r="K19" s="147">
        <f t="shared" si="4"/>
        <v>0</v>
      </c>
      <c r="L19" s="461">
        <v>0</v>
      </c>
      <c r="M19" s="462" t="str">
        <f t="shared" si="1"/>
        <v>0</v>
      </c>
      <c r="N19" s="148">
        <f t="shared" si="5"/>
        <v>0</v>
      </c>
      <c r="O19" s="148">
        <f t="shared" si="6"/>
        <v>0</v>
      </c>
      <c r="P19" s="62"/>
      <c r="Q19" s="393"/>
      <c r="R19" s="62"/>
      <c r="S19" s="149">
        <f t="shared" si="7"/>
        <v>0</v>
      </c>
      <c r="T19" s="62">
        <f t="shared" si="8"/>
        <v>0</v>
      </c>
      <c r="U19" s="117"/>
    </row>
    <row r="20" spans="2:21" s="139" customFormat="1" ht="19.5" customHeight="1" thickBot="1" x14ac:dyDescent="0.3">
      <c r="B20" s="139">
        <f t="shared" si="0"/>
        <v>15</v>
      </c>
      <c r="C20" s="380"/>
      <c r="D20" s="381"/>
      <c r="E20" s="382"/>
      <c r="F20" s="378">
        <f t="shared" si="2"/>
        <v>0</v>
      </c>
      <c r="G20" s="389"/>
      <c r="H20" s="389"/>
      <c r="I20" s="390"/>
      <c r="J20" s="147">
        <f t="shared" si="3"/>
        <v>0</v>
      </c>
      <c r="K20" s="147">
        <f t="shared" si="4"/>
        <v>0</v>
      </c>
      <c r="L20" s="461">
        <v>0</v>
      </c>
      <c r="M20" s="462" t="str">
        <f t="shared" si="1"/>
        <v>0</v>
      </c>
      <c r="N20" s="148">
        <f t="shared" si="5"/>
        <v>0</v>
      </c>
      <c r="O20" s="148">
        <f t="shared" si="6"/>
        <v>0</v>
      </c>
      <c r="P20" s="62"/>
      <c r="Q20" s="393"/>
      <c r="R20" s="62"/>
      <c r="S20" s="149">
        <f t="shared" si="7"/>
        <v>0</v>
      </c>
      <c r="T20" s="62">
        <f t="shared" si="8"/>
        <v>0</v>
      </c>
      <c r="U20" s="117"/>
    </row>
    <row r="21" spans="2:21" s="139" customFormat="1" ht="19.5" customHeight="1" thickBot="1" x14ac:dyDescent="0.3">
      <c r="B21" s="139">
        <f t="shared" si="0"/>
        <v>16</v>
      </c>
      <c r="C21" s="380"/>
      <c r="D21" s="381"/>
      <c r="E21" s="382"/>
      <c r="F21" s="378">
        <f t="shared" si="2"/>
        <v>0</v>
      </c>
      <c r="G21" s="389"/>
      <c r="H21" s="389"/>
      <c r="I21" s="390"/>
      <c r="J21" s="147">
        <f t="shared" si="3"/>
        <v>0</v>
      </c>
      <c r="K21" s="147">
        <f t="shared" si="4"/>
        <v>0</v>
      </c>
      <c r="L21" s="461">
        <v>0</v>
      </c>
      <c r="M21" s="462" t="str">
        <f t="shared" si="1"/>
        <v>0</v>
      </c>
      <c r="N21" s="148">
        <f t="shared" si="5"/>
        <v>0</v>
      </c>
      <c r="O21" s="148">
        <f t="shared" si="6"/>
        <v>0</v>
      </c>
      <c r="P21" s="62"/>
      <c r="Q21" s="393"/>
      <c r="R21" s="62"/>
      <c r="S21" s="149">
        <f t="shared" si="7"/>
        <v>0</v>
      </c>
      <c r="T21" s="62">
        <f t="shared" si="8"/>
        <v>0</v>
      </c>
      <c r="U21" s="117"/>
    </row>
    <row r="22" spans="2:21" s="139" customFormat="1" ht="19.5" customHeight="1" thickBot="1" x14ac:dyDescent="0.3">
      <c r="B22" s="139">
        <f t="shared" si="0"/>
        <v>17</v>
      </c>
      <c r="C22" s="380"/>
      <c r="D22" s="381"/>
      <c r="E22" s="382"/>
      <c r="F22" s="378">
        <f t="shared" si="2"/>
        <v>0</v>
      </c>
      <c r="G22" s="389"/>
      <c r="H22" s="389"/>
      <c r="I22" s="390"/>
      <c r="J22" s="147">
        <f t="shared" si="3"/>
        <v>0</v>
      </c>
      <c r="K22" s="147">
        <f t="shared" si="4"/>
        <v>0</v>
      </c>
      <c r="L22" s="461">
        <v>0</v>
      </c>
      <c r="M22" s="462" t="str">
        <f t="shared" si="1"/>
        <v>0</v>
      </c>
      <c r="N22" s="148">
        <f t="shared" si="5"/>
        <v>0</v>
      </c>
      <c r="O22" s="148">
        <f t="shared" si="6"/>
        <v>0</v>
      </c>
      <c r="P22" s="62"/>
      <c r="Q22" s="393"/>
      <c r="R22" s="62"/>
      <c r="S22" s="149">
        <f t="shared" si="7"/>
        <v>0</v>
      </c>
      <c r="T22" s="62">
        <f t="shared" si="8"/>
        <v>0</v>
      </c>
      <c r="U22" s="117"/>
    </row>
    <row r="23" spans="2:21" s="139" customFormat="1" ht="19.5" customHeight="1" thickBot="1" x14ac:dyDescent="0.3">
      <c r="B23" s="139">
        <f t="shared" si="0"/>
        <v>18</v>
      </c>
      <c r="C23" s="380"/>
      <c r="D23" s="381"/>
      <c r="E23" s="382"/>
      <c r="F23" s="378">
        <f t="shared" si="2"/>
        <v>0</v>
      </c>
      <c r="G23" s="389"/>
      <c r="H23" s="389"/>
      <c r="I23" s="390"/>
      <c r="J23" s="147">
        <f t="shared" si="3"/>
        <v>0</v>
      </c>
      <c r="K23" s="147">
        <f t="shared" si="4"/>
        <v>0</v>
      </c>
      <c r="L23" s="461">
        <v>0</v>
      </c>
      <c r="M23" s="462" t="str">
        <f t="shared" si="1"/>
        <v>0</v>
      </c>
      <c r="N23" s="148">
        <f t="shared" si="5"/>
        <v>0</v>
      </c>
      <c r="O23" s="148">
        <f t="shared" si="6"/>
        <v>0</v>
      </c>
      <c r="P23" s="62"/>
      <c r="Q23" s="393"/>
      <c r="R23" s="62"/>
      <c r="S23" s="149">
        <f t="shared" si="7"/>
        <v>0</v>
      </c>
      <c r="T23" s="62">
        <f t="shared" si="8"/>
        <v>0</v>
      </c>
      <c r="U23" s="117"/>
    </row>
    <row r="24" spans="2:21" s="139" customFormat="1" ht="19.5" customHeight="1" thickBot="1" x14ac:dyDescent="0.3">
      <c r="B24" s="139">
        <f t="shared" si="0"/>
        <v>19</v>
      </c>
      <c r="C24" s="380"/>
      <c r="D24" s="381"/>
      <c r="E24" s="382"/>
      <c r="F24" s="378">
        <f t="shared" si="2"/>
        <v>0</v>
      </c>
      <c r="G24" s="389"/>
      <c r="H24" s="389"/>
      <c r="I24" s="390"/>
      <c r="J24" s="147">
        <f t="shared" si="3"/>
        <v>0</v>
      </c>
      <c r="K24" s="147">
        <f t="shared" si="4"/>
        <v>0</v>
      </c>
      <c r="L24" s="461">
        <v>0</v>
      </c>
      <c r="M24" s="462" t="str">
        <f t="shared" si="1"/>
        <v>0</v>
      </c>
      <c r="N24" s="148">
        <f t="shared" si="5"/>
        <v>0</v>
      </c>
      <c r="O24" s="148">
        <f t="shared" si="6"/>
        <v>0</v>
      </c>
      <c r="P24" s="62"/>
      <c r="Q24" s="393"/>
      <c r="R24" s="62"/>
      <c r="S24" s="149">
        <f t="shared" si="7"/>
        <v>0</v>
      </c>
      <c r="T24" s="62">
        <f t="shared" si="8"/>
        <v>0</v>
      </c>
      <c r="U24" s="117"/>
    </row>
    <row r="25" spans="2:21" s="139" customFormat="1" ht="19.5" customHeight="1" thickBot="1" x14ac:dyDescent="0.3">
      <c r="B25" s="139">
        <f t="shared" si="0"/>
        <v>20</v>
      </c>
      <c r="C25" s="380"/>
      <c r="D25" s="381"/>
      <c r="E25" s="382"/>
      <c r="F25" s="378">
        <f t="shared" si="2"/>
        <v>0</v>
      </c>
      <c r="G25" s="389"/>
      <c r="H25" s="389"/>
      <c r="I25" s="390"/>
      <c r="J25" s="147">
        <f t="shared" si="3"/>
        <v>0</v>
      </c>
      <c r="K25" s="147">
        <f t="shared" si="4"/>
        <v>0</v>
      </c>
      <c r="L25" s="461">
        <v>0</v>
      </c>
      <c r="M25" s="462" t="str">
        <f t="shared" si="1"/>
        <v>0</v>
      </c>
      <c r="N25" s="148">
        <f t="shared" si="5"/>
        <v>0</v>
      </c>
      <c r="O25" s="148">
        <f t="shared" si="6"/>
        <v>0</v>
      </c>
      <c r="P25" s="62"/>
      <c r="Q25" s="393"/>
      <c r="R25" s="62"/>
      <c r="S25" s="149">
        <f t="shared" si="7"/>
        <v>0</v>
      </c>
      <c r="T25" s="62">
        <f t="shared" si="8"/>
        <v>0</v>
      </c>
      <c r="U25" s="117"/>
    </row>
    <row r="26" spans="2:21" s="139" customFormat="1" ht="19.5" customHeight="1" thickBot="1" x14ac:dyDescent="0.3">
      <c r="B26" s="139">
        <f t="shared" si="0"/>
        <v>21</v>
      </c>
      <c r="C26" s="380"/>
      <c r="D26" s="381"/>
      <c r="E26" s="382"/>
      <c r="F26" s="378">
        <f t="shared" si="2"/>
        <v>0</v>
      </c>
      <c r="G26" s="389"/>
      <c r="H26" s="389"/>
      <c r="I26" s="390"/>
      <c r="J26" s="147">
        <f t="shared" si="3"/>
        <v>0</v>
      </c>
      <c r="K26" s="147">
        <f t="shared" si="4"/>
        <v>0</v>
      </c>
      <c r="L26" s="461">
        <v>0</v>
      </c>
      <c r="M26" s="462" t="str">
        <f t="shared" si="1"/>
        <v>0</v>
      </c>
      <c r="N26" s="148">
        <f t="shared" si="5"/>
        <v>0</v>
      </c>
      <c r="O26" s="148">
        <f t="shared" si="6"/>
        <v>0</v>
      </c>
      <c r="P26" s="62"/>
      <c r="Q26" s="393"/>
      <c r="R26" s="62"/>
      <c r="S26" s="149">
        <f t="shared" si="7"/>
        <v>0</v>
      </c>
      <c r="T26" s="62">
        <f t="shared" si="8"/>
        <v>0</v>
      </c>
      <c r="U26" s="117"/>
    </row>
    <row r="27" spans="2:21" s="139" customFormat="1" ht="19.5" customHeight="1" thickBot="1" x14ac:dyDescent="0.3">
      <c r="B27" s="139">
        <f t="shared" si="0"/>
        <v>22</v>
      </c>
      <c r="C27" s="380"/>
      <c r="D27" s="381"/>
      <c r="E27" s="382"/>
      <c r="F27" s="378">
        <f t="shared" si="2"/>
        <v>0</v>
      </c>
      <c r="G27" s="389"/>
      <c r="H27" s="389"/>
      <c r="I27" s="390"/>
      <c r="J27" s="147">
        <f t="shared" si="3"/>
        <v>0</v>
      </c>
      <c r="K27" s="147">
        <f t="shared" si="4"/>
        <v>0</v>
      </c>
      <c r="L27" s="461">
        <v>0</v>
      </c>
      <c r="M27" s="462" t="str">
        <f t="shared" si="1"/>
        <v>0</v>
      </c>
      <c r="N27" s="148">
        <f t="shared" si="5"/>
        <v>0</v>
      </c>
      <c r="O27" s="148">
        <f t="shared" si="6"/>
        <v>0</v>
      </c>
      <c r="P27" s="62"/>
      <c r="Q27" s="393"/>
      <c r="R27" s="62"/>
      <c r="S27" s="149">
        <f t="shared" si="7"/>
        <v>0</v>
      </c>
      <c r="T27" s="62">
        <f t="shared" si="8"/>
        <v>0</v>
      </c>
      <c r="U27" s="117"/>
    </row>
    <row r="28" spans="2:21" s="139" customFormat="1" ht="19.5" customHeight="1" thickBot="1" x14ac:dyDescent="0.3">
      <c r="B28" s="139">
        <f t="shared" si="0"/>
        <v>23</v>
      </c>
      <c r="C28" s="380"/>
      <c r="D28" s="381"/>
      <c r="E28" s="382"/>
      <c r="F28" s="378">
        <f t="shared" si="2"/>
        <v>0</v>
      </c>
      <c r="G28" s="389"/>
      <c r="H28" s="389"/>
      <c r="I28" s="390"/>
      <c r="J28" s="147">
        <f t="shared" si="3"/>
        <v>0</v>
      </c>
      <c r="K28" s="147">
        <f t="shared" si="4"/>
        <v>0</v>
      </c>
      <c r="L28" s="461">
        <v>0</v>
      </c>
      <c r="M28" s="462" t="str">
        <f t="shared" si="1"/>
        <v>0</v>
      </c>
      <c r="N28" s="148">
        <f t="shared" si="5"/>
        <v>0</v>
      </c>
      <c r="O28" s="148">
        <f t="shared" si="6"/>
        <v>0</v>
      </c>
      <c r="P28" s="62"/>
      <c r="Q28" s="393"/>
      <c r="R28" s="62"/>
      <c r="S28" s="149">
        <f t="shared" si="7"/>
        <v>0</v>
      </c>
      <c r="T28" s="62">
        <f t="shared" si="8"/>
        <v>0</v>
      </c>
      <c r="U28" s="117"/>
    </row>
    <row r="29" spans="2:21" s="139" customFormat="1" ht="19.5" customHeight="1" thickBot="1" x14ac:dyDescent="0.3">
      <c r="B29" s="139">
        <f t="shared" si="0"/>
        <v>24</v>
      </c>
      <c r="C29" s="380"/>
      <c r="D29" s="381"/>
      <c r="E29" s="382"/>
      <c r="F29" s="378">
        <f t="shared" si="2"/>
        <v>0</v>
      </c>
      <c r="G29" s="389"/>
      <c r="H29" s="389"/>
      <c r="I29" s="390"/>
      <c r="J29" s="147">
        <f t="shared" si="3"/>
        <v>0</v>
      </c>
      <c r="K29" s="147">
        <f t="shared" si="4"/>
        <v>0</v>
      </c>
      <c r="L29" s="461">
        <v>0</v>
      </c>
      <c r="M29" s="462" t="str">
        <f t="shared" si="1"/>
        <v>0</v>
      </c>
      <c r="N29" s="148">
        <f t="shared" si="5"/>
        <v>0</v>
      </c>
      <c r="O29" s="148">
        <f t="shared" si="6"/>
        <v>0</v>
      </c>
      <c r="P29" s="62"/>
      <c r="Q29" s="393"/>
      <c r="R29" s="62"/>
      <c r="S29" s="149">
        <f t="shared" si="7"/>
        <v>0</v>
      </c>
      <c r="T29" s="62">
        <f t="shared" si="8"/>
        <v>0</v>
      </c>
      <c r="U29" s="117"/>
    </row>
    <row r="30" spans="2:21" s="139" customFormat="1" ht="19.5" customHeight="1" thickBot="1" x14ac:dyDescent="0.3">
      <c r="B30" s="139">
        <f t="shared" ref="B30:B99" si="9">+B29+1</f>
        <v>25</v>
      </c>
      <c r="C30" s="380"/>
      <c r="D30" s="381"/>
      <c r="E30" s="382"/>
      <c r="F30" s="378">
        <f t="shared" si="2"/>
        <v>0</v>
      </c>
      <c r="G30" s="389"/>
      <c r="H30" s="389"/>
      <c r="I30" s="390"/>
      <c r="J30" s="147">
        <f t="shared" si="3"/>
        <v>0</v>
      </c>
      <c r="K30" s="147">
        <f t="shared" si="4"/>
        <v>0</v>
      </c>
      <c r="L30" s="461">
        <v>0</v>
      </c>
      <c r="M30" s="462" t="str">
        <f t="shared" si="1"/>
        <v>0</v>
      </c>
      <c r="N30" s="148">
        <f t="shared" si="5"/>
        <v>0</v>
      </c>
      <c r="O30" s="148">
        <f t="shared" si="6"/>
        <v>0</v>
      </c>
      <c r="P30" s="62"/>
      <c r="Q30" s="393"/>
      <c r="R30" s="62"/>
      <c r="S30" s="149">
        <f t="shared" si="7"/>
        <v>0</v>
      </c>
      <c r="T30" s="62">
        <f t="shared" si="8"/>
        <v>0</v>
      </c>
      <c r="U30" s="117"/>
    </row>
    <row r="31" spans="2:21" s="139" customFormat="1" ht="18.75" thickBot="1" x14ac:dyDescent="0.3">
      <c r="B31" s="139">
        <f t="shared" si="9"/>
        <v>26</v>
      </c>
      <c r="C31" s="383"/>
      <c r="D31" s="384"/>
      <c r="E31" s="385"/>
      <c r="F31" s="378">
        <f t="shared" ref="F31:F100" si="10">+G31+H31</f>
        <v>0</v>
      </c>
      <c r="G31" s="389"/>
      <c r="H31" s="389"/>
      <c r="I31" s="390"/>
      <c r="J31" s="147">
        <f t="shared" ref="J31:J41" si="11">+I31/12</f>
        <v>0</v>
      </c>
      <c r="K31" s="147">
        <f t="shared" ref="K31:K98" si="12">+I31*0.03</f>
        <v>0</v>
      </c>
      <c r="L31" s="461">
        <v>0</v>
      </c>
      <c r="M31" s="462" t="str">
        <f t="shared" si="1"/>
        <v>0</v>
      </c>
      <c r="N31" s="148">
        <f t="shared" ref="N31:N98" si="13">+J31-M31</f>
        <v>0</v>
      </c>
      <c r="O31" s="148">
        <f t="shared" ref="O31:O98" si="14">+N31*0.1</f>
        <v>0</v>
      </c>
      <c r="P31" s="62"/>
      <c r="Q31" s="394"/>
      <c r="R31" s="62"/>
      <c r="S31" s="149">
        <f t="shared" ref="S31:S41" si="15">SUM(O31:R31)</f>
        <v>0</v>
      </c>
      <c r="T31" s="62">
        <f t="shared" si="8"/>
        <v>0</v>
      </c>
      <c r="U31" s="117"/>
    </row>
    <row r="32" spans="2:21" s="139" customFormat="1" ht="18.75" thickBot="1" x14ac:dyDescent="0.3">
      <c r="B32" s="139">
        <f t="shared" si="9"/>
        <v>27</v>
      </c>
      <c r="C32" s="383"/>
      <c r="D32" s="381"/>
      <c r="E32" s="385"/>
      <c r="F32" s="378">
        <f t="shared" si="10"/>
        <v>0</v>
      </c>
      <c r="G32" s="389"/>
      <c r="H32" s="389"/>
      <c r="I32" s="390"/>
      <c r="J32" s="147">
        <f t="shared" si="11"/>
        <v>0</v>
      </c>
      <c r="K32" s="147">
        <f t="shared" si="12"/>
        <v>0</v>
      </c>
      <c r="L32" s="461">
        <v>0</v>
      </c>
      <c r="M32" s="462" t="str">
        <f t="shared" si="1"/>
        <v>0</v>
      </c>
      <c r="N32" s="148">
        <f t="shared" si="13"/>
        <v>0</v>
      </c>
      <c r="O32" s="148">
        <f t="shared" si="14"/>
        <v>0</v>
      </c>
      <c r="P32" s="62"/>
      <c r="Q32" s="394"/>
      <c r="R32" s="62"/>
      <c r="S32" s="149">
        <f t="shared" si="15"/>
        <v>0</v>
      </c>
      <c r="T32" s="62">
        <f t="shared" si="8"/>
        <v>0</v>
      </c>
      <c r="U32" s="117"/>
    </row>
    <row r="33" spans="2:21" s="139" customFormat="1" ht="18.75" thickBot="1" x14ac:dyDescent="0.3">
      <c r="B33" s="139">
        <f t="shared" si="9"/>
        <v>28</v>
      </c>
      <c r="C33" s="383"/>
      <c r="D33" s="381"/>
      <c r="E33" s="385"/>
      <c r="F33" s="378">
        <f t="shared" si="10"/>
        <v>0</v>
      </c>
      <c r="G33" s="389"/>
      <c r="H33" s="389"/>
      <c r="I33" s="390"/>
      <c r="J33" s="147">
        <f t="shared" si="11"/>
        <v>0</v>
      </c>
      <c r="K33" s="147">
        <f t="shared" si="12"/>
        <v>0</v>
      </c>
      <c r="L33" s="461">
        <v>0</v>
      </c>
      <c r="M33" s="462" t="str">
        <f t="shared" si="1"/>
        <v>0</v>
      </c>
      <c r="N33" s="148">
        <f t="shared" si="13"/>
        <v>0</v>
      </c>
      <c r="O33" s="148">
        <f t="shared" si="14"/>
        <v>0</v>
      </c>
      <c r="P33" s="62"/>
      <c r="Q33" s="394"/>
      <c r="R33" s="62"/>
      <c r="S33" s="149">
        <f t="shared" si="15"/>
        <v>0</v>
      </c>
      <c r="T33" s="62">
        <f t="shared" si="8"/>
        <v>0</v>
      </c>
      <c r="U33" s="117"/>
    </row>
    <row r="34" spans="2:21" s="139" customFormat="1" ht="18.75" thickBot="1" x14ac:dyDescent="0.3">
      <c r="B34" s="139">
        <f t="shared" si="9"/>
        <v>29</v>
      </c>
      <c r="C34" s="383"/>
      <c r="D34" s="381"/>
      <c r="E34" s="385"/>
      <c r="F34" s="378">
        <f t="shared" si="10"/>
        <v>0</v>
      </c>
      <c r="G34" s="389"/>
      <c r="H34" s="389"/>
      <c r="I34" s="390"/>
      <c r="J34" s="147">
        <f t="shared" si="11"/>
        <v>0</v>
      </c>
      <c r="K34" s="147">
        <f t="shared" si="12"/>
        <v>0</v>
      </c>
      <c r="L34" s="461">
        <v>0</v>
      </c>
      <c r="M34" s="462" t="str">
        <f t="shared" si="1"/>
        <v>0</v>
      </c>
      <c r="N34" s="148">
        <f t="shared" si="13"/>
        <v>0</v>
      </c>
      <c r="O34" s="148">
        <f t="shared" si="14"/>
        <v>0</v>
      </c>
      <c r="P34" s="62"/>
      <c r="Q34" s="394"/>
      <c r="R34" s="62"/>
      <c r="S34" s="149">
        <f t="shared" si="15"/>
        <v>0</v>
      </c>
      <c r="T34" s="62">
        <f t="shared" si="8"/>
        <v>0</v>
      </c>
      <c r="U34" s="117"/>
    </row>
    <row r="35" spans="2:21" s="139" customFormat="1" ht="18.75" thickBot="1" x14ac:dyDescent="0.3">
      <c r="B35" s="139">
        <f t="shared" si="9"/>
        <v>30</v>
      </c>
      <c r="C35" s="383"/>
      <c r="D35" s="381"/>
      <c r="E35" s="385"/>
      <c r="F35" s="378">
        <f t="shared" si="10"/>
        <v>0</v>
      </c>
      <c r="G35" s="389"/>
      <c r="H35" s="389"/>
      <c r="I35" s="390"/>
      <c r="J35" s="147">
        <f t="shared" si="11"/>
        <v>0</v>
      </c>
      <c r="K35" s="147">
        <f t="shared" si="12"/>
        <v>0</v>
      </c>
      <c r="L35" s="461">
        <v>0</v>
      </c>
      <c r="M35" s="462" t="str">
        <f t="shared" si="1"/>
        <v>0</v>
      </c>
      <c r="N35" s="148">
        <f t="shared" si="13"/>
        <v>0</v>
      </c>
      <c r="O35" s="148">
        <f t="shared" si="14"/>
        <v>0</v>
      </c>
      <c r="P35" s="62"/>
      <c r="Q35" s="394"/>
      <c r="R35" s="62"/>
      <c r="S35" s="149">
        <f t="shared" si="15"/>
        <v>0</v>
      </c>
      <c r="T35" s="62">
        <f t="shared" si="8"/>
        <v>0</v>
      </c>
      <c r="U35" s="117"/>
    </row>
    <row r="36" spans="2:21" s="139" customFormat="1" ht="18.75" thickBot="1" x14ac:dyDescent="0.3">
      <c r="B36" s="139">
        <f t="shared" si="9"/>
        <v>31</v>
      </c>
      <c r="C36" s="383"/>
      <c r="D36" s="381"/>
      <c r="E36" s="385"/>
      <c r="F36" s="378">
        <f t="shared" si="10"/>
        <v>0</v>
      </c>
      <c r="G36" s="389"/>
      <c r="H36" s="389"/>
      <c r="I36" s="390"/>
      <c r="J36" s="147">
        <f t="shared" si="11"/>
        <v>0</v>
      </c>
      <c r="K36" s="147">
        <f t="shared" si="12"/>
        <v>0</v>
      </c>
      <c r="L36" s="461">
        <v>0</v>
      </c>
      <c r="M36" s="462" t="str">
        <f t="shared" si="1"/>
        <v>0</v>
      </c>
      <c r="N36" s="148">
        <f t="shared" si="13"/>
        <v>0</v>
      </c>
      <c r="O36" s="148">
        <f t="shared" si="14"/>
        <v>0</v>
      </c>
      <c r="P36" s="62"/>
      <c r="Q36" s="394"/>
      <c r="R36" s="62"/>
      <c r="S36" s="149">
        <f t="shared" si="15"/>
        <v>0</v>
      </c>
      <c r="T36" s="62">
        <f t="shared" si="8"/>
        <v>0</v>
      </c>
      <c r="U36" s="117"/>
    </row>
    <row r="37" spans="2:21" s="139" customFormat="1" ht="17.25" customHeight="1" thickBot="1" x14ac:dyDescent="0.3">
      <c r="B37" s="139">
        <f t="shared" si="9"/>
        <v>32</v>
      </c>
      <c r="C37" s="383"/>
      <c r="D37" s="381"/>
      <c r="E37" s="385"/>
      <c r="F37" s="378">
        <f t="shared" si="10"/>
        <v>0</v>
      </c>
      <c r="G37" s="389"/>
      <c r="H37" s="389"/>
      <c r="I37" s="390"/>
      <c r="J37" s="147">
        <f t="shared" si="11"/>
        <v>0</v>
      </c>
      <c r="K37" s="147">
        <f t="shared" si="12"/>
        <v>0</v>
      </c>
      <c r="L37" s="461">
        <v>0</v>
      </c>
      <c r="M37" s="462" t="str">
        <f t="shared" si="1"/>
        <v>0</v>
      </c>
      <c r="N37" s="148">
        <f t="shared" si="13"/>
        <v>0</v>
      </c>
      <c r="O37" s="148">
        <f t="shared" si="14"/>
        <v>0</v>
      </c>
      <c r="P37" s="62"/>
      <c r="Q37" s="394"/>
      <c r="R37" s="62"/>
      <c r="S37" s="149">
        <f t="shared" si="15"/>
        <v>0</v>
      </c>
      <c r="T37" s="62">
        <f t="shared" si="8"/>
        <v>0</v>
      </c>
      <c r="U37" s="117"/>
    </row>
    <row r="38" spans="2:21" s="139" customFormat="1" ht="17.25" customHeight="1" thickBot="1" x14ac:dyDescent="0.3">
      <c r="B38" s="139">
        <f t="shared" si="9"/>
        <v>33</v>
      </c>
      <c r="C38" s="383"/>
      <c r="D38" s="381"/>
      <c r="E38" s="385"/>
      <c r="F38" s="378">
        <f t="shared" si="10"/>
        <v>0</v>
      </c>
      <c r="G38" s="389"/>
      <c r="H38" s="389"/>
      <c r="I38" s="390"/>
      <c r="J38" s="147">
        <f t="shared" si="11"/>
        <v>0</v>
      </c>
      <c r="K38" s="147">
        <f t="shared" si="12"/>
        <v>0</v>
      </c>
      <c r="L38" s="461">
        <v>0</v>
      </c>
      <c r="M38" s="462" t="str">
        <f t="shared" si="1"/>
        <v>0</v>
      </c>
      <c r="N38" s="148">
        <f t="shared" si="13"/>
        <v>0</v>
      </c>
      <c r="O38" s="148">
        <f t="shared" si="14"/>
        <v>0</v>
      </c>
      <c r="P38" s="62"/>
      <c r="Q38" s="394"/>
      <c r="R38" s="62"/>
      <c r="S38" s="149">
        <f t="shared" si="15"/>
        <v>0</v>
      </c>
      <c r="T38" s="62">
        <f t="shared" si="8"/>
        <v>0</v>
      </c>
      <c r="U38" s="117"/>
    </row>
    <row r="39" spans="2:21" s="139" customFormat="1" ht="17.25" customHeight="1" thickBot="1" x14ac:dyDescent="0.3">
      <c r="B39" s="139">
        <f t="shared" si="9"/>
        <v>34</v>
      </c>
      <c r="C39" s="383"/>
      <c r="D39" s="384"/>
      <c r="E39" s="385"/>
      <c r="F39" s="378">
        <f t="shared" si="10"/>
        <v>0</v>
      </c>
      <c r="G39" s="389"/>
      <c r="H39" s="389"/>
      <c r="I39" s="390"/>
      <c r="J39" s="147">
        <f t="shared" si="11"/>
        <v>0</v>
      </c>
      <c r="K39" s="147">
        <f t="shared" si="12"/>
        <v>0</v>
      </c>
      <c r="L39" s="461">
        <v>0</v>
      </c>
      <c r="M39" s="462" t="str">
        <f t="shared" si="1"/>
        <v>0</v>
      </c>
      <c r="N39" s="148">
        <f t="shared" si="13"/>
        <v>0</v>
      </c>
      <c r="O39" s="148">
        <f t="shared" si="14"/>
        <v>0</v>
      </c>
      <c r="P39" s="62"/>
      <c r="Q39" s="394"/>
      <c r="R39" s="62"/>
      <c r="S39" s="149">
        <f t="shared" si="15"/>
        <v>0</v>
      </c>
      <c r="T39" s="62">
        <f t="shared" si="8"/>
        <v>0</v>
      </c>
      <c r="U39" s="117"/>
    </row>
    <row r="40" spans="2:21" s="139" customFormat="1" ht="18.75" thickBot="1" x14ac:dyDescent="0.3">
      <c r="B40" s="139">
        <f t="shared" si="9"/>
        <v>35</v>
      </c>
      <c r="C40" s="383"/>
      <c r="D40" s="381"/>
      <c r="E40" s="385"/>
      <c r="F40" s="378">
        <f t="shared" si="10"/>
        <v>0</v>
      </c>
      <c r="G40" s="389"/>
      <c r="H40" s="389"/>
      <c r="I40" s="390"/>
      <c r="J40" s="147">
        <f t="shared" si="11"/>
        <v>0</v>
      </c>
      <c r="K40" s="147">
        <f t="shared" si="12"/>
        <v>0</v>
      </c>
      <c r="L40" s="461">
        <v>0</v>
      </c>
      <c r="M40" s="462" t="str">
        <f t="shared" si="1"/>
        <v>0</v>
      </c>
      <c r="N40" s="148">
        <f t="shared" si="13"/>
        <v>0</v>
      </c>
      <c r="O40" s="148">
        <f t="shared" si="14"/>
        <v>0</v>
      </c>
      <c r="P40" s="62"/>
      <c r="Q40" s="394"/>
      <c r="R40" s="62"/>
      <c r="S40" s="149">
        <f t="shared" si="15"/>
        <v>0</v>
      </c>
      <c r="T40" s="62">
        <f t="shared" si="8"/>
        <v>0</v>
      </c>
      <c r="U40" s="117"/>
    </row>
    <row r="41" spans="2:21" s="139" customFormat="1" ht="18.75" thickBot="1" x14ac:dyDescent="0.3">
      <c r="B41" s="139">
        <f t="shared" si="9"/>
        <v>36</v>
      </c>
      <c r="C41" s="383"/>
      <c r="D41" s="381"/>
      <c r="E41" s="385"/>
      <c r="F41" s="378">
        <f t="shared" si="10"/>
        <v>0</v>
      </c>
      <c r="G41" s="389"/>
      <c r="H41" s="389"/>
      <c r="I41" s="390"/>
      <c r="J41" s="147">
        <f t="shared" si="11"/>
        <v>0</v>
      </c>
      <c r="K41" s="147">
        <f t="shared" si="12"/>
        <v>0</v>
      </c>
      <c r="L41" s="461">
        <v>0</v>
      </c>
      <c r="M41" s="462" t="str">
        <f t="shared" si="1"/>
        <v>0</v>
      </c>
      <c r="N41" s="148">
        <f>+J41-M41</f>
        <v>0</v>
      </c>
      <c r="O41" s="148">
        <f t="shared" ref="O41" si="16">+N41*0.1</f>
        <v>0</v>
      </c>
      <c r="P41" s="62"/>
      <c r="Q41" s="394"/>
      <c r="R41" s="62"/>
      <c r="S41" s="149">
        <f t="shared" si="15"/>
        <v>0</v>
      </c>
      <c r="T41" s="62">
        <f t="shared" si="8"/>
        <v>0</v>
      </c>
      <c r="U41" s="117"/>
    </row>
    <row r="42" spans="2:21" s="139" customFormat="1" ht="18.75" thickBot="1" x14ac:dyDescent="0.3">
      <c r="B42" s="139">
        <f t="shared" si="9"/>
        <v>37</v>
      </c>
      <c r="C42" s="383"/>
      <c r="D42" s="384"/>
      <c r="E42" s="385"/>
      <c r="F42" s="378">
        <f t="shared" si="10"/>
        <v>0</v>
      </c>
      <c r="G42" s="389"/>
      <c r="H42" s="389"/>
      <c r="I42" s="390"/>
      <c r="J42" s="147">
        <f t="shared" ref="J42:J94" si="17">+I42/12</f>
        <v>0</v>
      </c>
      <c r="K42" s="147">
        <f t="shared" si="12"/>
        <v>0</v>
      </c>
      <c r="L42" s="461">
        <v>0</v>
      </c>
      <c r="M42" s="462" t="str">
        <f t="shared" si="1"/>
        <v>0</v>
      </c>
      <c r="N42" s="148">
        <f t="shared" si="13"/>
        <v>0</v>
      </c>
      <c r="O42" s="148">
        <f t="shared" si="14"/>
        <v>0</v>
      </c>
      <c r="P42" s="62"/>
      <c r="Q42" s="394"/>
      <c r="R42" s="62"/>
      <c r="S42" s="149">
        <f t="shared" ref="S42:S98" si="18">SUM(O42:R42)</f>
        <v>0</v>
      </c>
      <c r="T42" s="62">
        <f t="shared" si="8"/>
        <v>0</v>
      </c>
      <c r="U42" s="117"/>
    </row>
    <row r="43" spans="2:21" s="139" customFormat="1" ht="18.75" thickBot="1" x14ac:dyDescent="0.3">
      <c r="B43" s="139">
        <f t="shared" si="9"/>
        <v>38</v>
      </c>
      <c r="C43" s="383"/>
      <c r="D43" s="384"/>
      <c r="E43" s="385"/>
      <c r="F43" s="378">
        <f t="shared" si="10"/>
        <v>0</v>
      </c>
      <c r="G43" s="389"/>
      <c r="H43" s="389"/>
      <c r="I43" s="390"/>
      <c r="J43" s="147">
        <f t="shared" si="17"/>
        <v>0</v>
      </c>
      <c r="K43" s="147">
        <f t="shared" si="12"/>
        <v>0</v>
      </c>
      <c r="L43" s="461">
        <v>0</v>
      </c>
      <c r="M43" s="462" t="str">
        <f t="shared" si="1"/>
        <v>0</v>
      </c>
      <c r="N43" s="148">
        <f t="shared" si="13"/>
        <v>0</v>
      </c>
      <c r="O43" s="148">
        <f t="shared" si="14"/>
        <v>0</v>
      </c>
      <c r="P43" s="62"/>
      <c r="Q43" s="394"/>
      <c r="R43" s="62"/>
      <c r="S43" s="149">
        <f t="shared" si="18"/>
        <v>0</v>
      </c>
      <c r="T43" s="62">
        <f t="shared" si="8"/>
        <v>0</v>
      </c>
      <c r="U43" s="117"/>
    </row>
    <row r="44" spans="2:21" s="139" customFormat="1" ht="18.75" thickBot="1" x14ac:dyDescent="0.3">
      <c r="B44" s="139">
        <f t="shared" si="9"/>
        <v>39</v>
      </c>
      <c r="C44" s="386"/>
      <c r="D44" s="381"/>
      <c r="E44" s="387"/>
      <c r="F44" s="378">
        <f t="shared" si="10"/>
        <v>0</v>
      </c>
      <c r="G44" s="389"/>
      <c r="H44" s="389"/>
      <c r="I44" s="390"/>
      <c r="J44" s="147">
        <f t="shared" si="17"/>
        <v>0</v>
      </c>
      <c r="K44" s="147">
        <f t="shared" si="12"/>
        <v>0</v>
      </c>
      <c r="L44" s="461">
        <v>0</v>
      </c>
      <c r="M44" s="462" t="str">
        <f t="shared" si="1"/>
        <v>0</v>
      </c>
      <c r="N44" s="148">
        <f t="shared" si="13"/>
        <v>0</v>
      </c>
      <c r="O44" s="148">
        <f t="shared" si="14"/>
        <v>0</v>
      </c>
      <c r="P44" s="62"/>
      <c r="Q44" s="394"/>
      <c r="R44" s="62"/>
      <c r="S44" s="149">
        <f t="shared" si="18"/>
        <v>0</v>
      </c>
      <c r="T44" s="62">
        <f t="shared" si="8"/>
        <v>0</v>
      </c>
      <c r="U44" s="117"/>
    </row>
    <row r="45" spans="2:21" s="139" customFormat="1" ht="18.75" thickBot="1" x14ac:dyDescent="0.3">
      <c r="B45" s="139">
        <f t="shared" si="9"/>
        <v>40</v>
      </c>
      <c r="C45" s="383"/>
      <c r="D45" s="381"/>
      <c r="E45" s="385"/>
      <c r="F45" s="378">
        <f t="shared" si="10"/>
        <v>0</v>
      </c>
      <c r="G45" s="389"/>
      <c r="H45" s="389"/>
      <c r="I45" s="390"/>
      <c r="J45" s="147">
        <f t="shared" si="17"/>
        <v>0</v>
      </c>
      <c r="K45" s="147">
        <f t="shared" si="12"/>
        <v>0</v>
      </c>
      <c r="L45" s="461">
        <v>0</v>
      </c>
      <c r="M45" s="462" t="str">
        <f t="shared" si="1"/>
        <v>0</v>
      </c>
      <c r="N45" s="148">
        <f t="shared" si="13"/>
        <v>0</v>
      </c>
      <c r="O45" s="148">
        <f t="shared" si="14"/>
        <v>0</v>
      </c>
      <c r="P45" s="62"/>
      <c r="Q45" s="394"/>
      <c r="R45" s="62"/>
      <c r="S45" s="149">
        <f t="shared" si="18"/>
        <v>0</v>
      </c>
      <c r="T45" s="62">
        <f t="shared" si="8"/>
        <v>0</v>
      </c>
      <c r="U45" s="117"/>
    </row>
    <row r="46" spans="2:21" s="139" customFormat="1" ht="18.75" thickBot="1" x14ac:dyDescent="0.3">
      <c r="B46" s="139">
        <f t="shared" si="9"/>
        <v>41</v>
      </c>
      <c r="C46" s="383"/>
      <c r="D46" s="381"/>
      <c r="E46" s="385"/>
      <c r="F46" s="378">
        <f t="shared" si="10"/>
        <v>0</v>
      </c>
      <c r="G46" s="391"/>
      <c r="H46" s="389"/>
      <c r="I46" s="390"/>
      <c r="J46" s="147">
        <f t="shared" si="17"/>
        <v>0</v>
      </c>
      <c r="K46" s="147">
        <f t="shared" si="12"/>
        <v>0</v>
      </c>
      <c r="L46" s="461">
        <v>0</v>
      </c>
      <c r="M46" s="462" t="str">
        <f t="shared" si="1"/>
        <v>0</v>
      </c>
      <c r="N46" s="148">
        <f t="shared" si="13"/>
        <v>0</v>
      </c>
      <c r="O46" s="148">
        <f t="shared" si="14"/>
        <v>0</v>
      </c>
      <c r="P46" s="62"/>
      <c r="Q46" s="394"/>
      <c r="R46" s="62"/>
      <c r="S46" s="149">
        <f t="shared" si="18"/>
        <v>0</v>
      </c>
      <c r="T46" s="62">
        <f t="shared" si="8"/>
        <v>0</v>
      </c>
      <c r="U46" s="117"/>
    </row>
    <row r="47" spans="2:21" s="139" customFormat="1" ht="18.75" thickBot="1" x14ac:dyDescent="0.3">
      <c r="B47" s="139">
        <f t="shared" si="9"/>
        <v>42</v>
      </c>
      <c r="C47" s="383"/>
      <c r="D47" s="381"/>
      <c r="E47" s="385"/>
      <c r="F47" s="378">
        <f t="shared" si="10"/>
        <v>0</v>
      </c>
      <c r="G47" s="391"/>
      <c r="H47" s="389"/>
      <c r="I47" s="390"/>
      <c r="J47" s="147">
        <f t="shared" si="17"/>
        <v>0</v>
      </c>
      <c r="K47" s="147">
        <f t="shared" si="12"/>
        <v>0</v>
      </c>
      <c r="L47" s="461">
        <v>0</v>
      </c>
      <c r="M47" s="462" t="str">
        <f t="shared" si="1"/>
        <v>0</v>
      </c>
      <c r="N47" s="148">
        <f t="shared" si="13"/>
        <v>0</v>
      </c>
      <c r="O47" s="148">
        <f t="shared" si="14"/>
        <v>0</v>
      </c>
      <c r="P47" s="62"/>
      <c r="Q47" s="394"/>
      <c r="R47" s="62"/>
      <c r="S47" s="149">
        <f t="shared" si="18"/>
        <v>0</v>
      </c>
      <c r="T47" s="62">
        <f t="shared" si="8"/>
        <v>0</v>
      </c>
      <c r="U47" s="117"/>
    </row>
    <row r="48" spans="2:21" s="139" customFormat="1" ht="18.75" thickBot="1" x14ac:dyDescent="0.3">
      <c r="B48" s="139">
        <f t="shared" si="9"/>
        <v>43</v>
      </c>
      <c r="C48" s="383"/>
      <c r="D48" s="381"/>
      <c r="E48" s="385"/>
      <c r="F48" s="378">
        <f t="shared" si="10"/>
        <v>0</v>
      </c>
      <c r="G48" s="391"/>
      <c r="H48" s="389"/>
      <c r="I48" s="390"/>
      <c r="J48" s="147">
        <f t="shared" si="17"/>
        <v>0</v>
      </c>
      <c r="K48" s="147">
        <f t="shared" si="12"/>
        <v>0</v>
      </c>
      <c r="L48" s="461">
        <v>0</v>
      </c>
      <c r="M48" s="462" t="str">
        <f t="shared" si="1"/>
        <v>0</v>
      </c>
      <c r="N48" s="148">
        <f t="shared" si="13"/>
        <v>0</v>
      </c>
      <c r="O48" s="148">
        <f t="shared" si="14"/>
        <v>0</v>
      </c>
      <c r="P48" s="62"/>
      <c r="Q48" s="394"/>
      <c r="R48" s="62"/>
      <c r="S48" s="149">
        <f t="shared" si="18"/>
        <v>0</v>
      </c>
      <c r="T48" s="62">
        <f t="shared" si="8"/>
        <v>0</v>
      </c>
      <c r="U48" s="117"/>
    </row>
    <row r="49" spans="2:21" s="139" customFormat="1" ht="18.75" thickBot="1" x14ac:dyDescent="0.3">
      <c r="B49" s="139">
        <f t="shared" si="9"/>
        <v>44</v>
      </c>
      <c r="C49" s="383"/>
      <c r="D49" s="384"/>
      <c r="E49" s="385"/>
      <c r="F49" s="378">
        <f t="shared" si="10"/>
        <v>0</v>
      </c>
      <c r="G49" s="391"/>
      <c r="H49" s="389"/>
      <c r="I49" s="390"/>
      <c r="J49" s="147">
        <f t="shared" si="17"/>
        <v>0</v>
      </c>
      <c r="K49" s="147">
        <f t="shared" si="12"/>
        <v>0</v>
      </c>
      <c r="L49" s="461">
        <v>0</v>
      </c>
      <c r="M49" s="462" t="str">
        <f t="shared" si="1"/>
        <v>0</v>
      </c>
      <c r="N49" s="148">
        <f t="shared" si="13"/>
        <v>0</v>
      </c>
      <c r="O49" s="148">
        <f t="shared" si="14"/>
        <v>0</v>
      </c>
      <c r="P49" s="62"/>
      <c r="Q49" s="394"/>
      <c r="R49" s="62"/>
      <c r="S49" s="149">
        <f t="shared" si="18"/>
        <v>0</v>
      </c>
      <c r="T49" s="62">
        <f t="shared" si="8"/>
        <v>0</v>
      </c>
      <c r="U49" s="117"/>
    </row>
    <row r="50" spans="2:21" s="139" customFormat="1" ht="18.75" thickBot="1" x14ac:dyDescent="0.3">
      <c r="B50" s="139">
        <f t="shared" si="9"/>
        <v>45</v>
      </c>
      <c r="C50" s="383"/>
      <c r="D50" s="384"/>
      <c r="E50" s="385"/>
      <c r="F50" s="378">
        <f t="shared" si="10"/>
        <v>0</v>
      </c>
      <c r="G50" s="391"/>
      <c r="H50" s="389"/>
      <c r="I50" s="390"/>
      <c r="J50" s="147">
        <f t="shared" si="17"/>
        <v>0</v>
      </c>
      <c r="K50" s="147">
        <f t="shared" si="12"/>
        <v>0</v>
      </c>
      <c r="L50" s="461">
        <v>0</v>
      </c>
      <c r="M50" s="462" t="str">
        <f t="shared" si="1"/>
        <v>0</v>
      </c>
      <c r="N50" s="148">
        <f t="shared" si="13"/>
        <v>0</v>
      </c>
      <c r="O50" s="148">
        <f t="shared" si="14"/>
        <v>0</v>
      </c>
      <c r="P50" s="62"/>
      <c r="Q50" s="394"/>
      <c r="R50" s="62"/>
      <c r="S50" s="149">
        <f t="shared" si="18"/>
        <v>0</v>
      </c>
      <c r="T50" s="62">
        <f t="shared" si="8"/>
        <v>0</v>
      </c>
      <c r="U50" s="117"/>
    </row>
    <row r="51" spans="2:21" s="139" customFormat="1" ht="18.75" thickBot="1" x14ac:dyDescent="0.3">
      <c r="B51" s="139">
        <f t="shared" si="9"/>
        <v>46</v>
      </c>
      <c r="C51" s="383"/>
      <c r="D51" s="381"/>
      <c r="E51" s="385"/>
      <c r="F51" s="378">
        <f t="shared" si="10"/>
        <v>0</v>
      </c>
      <c r="G51" s="391"/>
      <c r="H51" s="389"/>
      <c r="I51" s="390"/>
      <c r="J51" s="147">
        <f t="shared" si="17"/>
        <v>0</v>
      </c>
      <c r="K51" s="147">
        <f t="shared" si="12"/>
        <v>0</v>
      </c>
      <c r="L51" s="461">
        <v>0</v>
      </c>
      <c r="M51" s="462" t="str">
        <f t="shared" si="1"/>
        <v>0</v>
      </c>
      <c r="N51" s="148">
        <v>0</v>
      </c>
      <c r="O51" s="148">
        <f t="shared" si="14"/>
        <v>0</v>
      </c>
      <c r="P51" s="62"/>
      <c r="Q51" s="394"/>
      <c r="R51" s="62"/>
      <c r="S51" s="149">
        <f t="shared" si="18"/>
        <v>0</v>
      </c>
      <c r="T51" s="62">
        <f t="shared" si="8"/>
        <v>0</v>
      </c>
      <c r="U51" s="117"/>
    </row>
    <row r="52" spans="2:21" s="139" customFormat="1" ht="18.75" thickBot="1" x14ac:dyDescent="0.3">
      <c r="B52" s="139">
        <f t="shared" si="9"/>
        <v>47</v>
      </c>
      <c r="C52" s="383"/>
      <c r="D52" s="381"/>
      <c r="E52" s="385"/>
      <c r="F52" s="378">
        <f t="shared" si="10"/>
        <v>0</v>
      </c>
      <c r="G52" s="391"/>
      <c r="H52" s="389"/>
      <c r="I52" s="390"/>
      <c r="J52" s="147">
        <f t="shared" si="17"/>
        <v>0</v>
      </c>
      <c r="K52" s="147">
        <f t="shared" si="12"/>
        <v>0</v>
      </c>
      <c r="L52" s="461">
        <v>0</v>
      </c>
      <c r="M52" s="462" t="str">
        <f t="shared" si="1"/>
        <v>0</v>
      </c>
      <c r="N52" s="148">
        <f t="shared" si="13"/>
        <v>0</v>
      </c>
      <c r="O52" s="148">
        <f t="shared" si="14"/>
        <v>0</v>
      </c>
      <c r="P52" s="62"/>
      <c r="Q52" s="394"/>
      <c r="R52" s="62"/>
      <c r="S52" s="149">
        <f t="shared" si="18"/>
        <v>0</v>
      </c>
      <c r="T52" s="62">
        <f t="shared" si="8"/>
        <v>0</v>
      </c>
      <c r="U52" s="117"/>
    </row>
    <row r="53" spans="2:21" s="139" customFormat="1" ht="18.75" thickBot="1" x14ac:dyDescent="0.3">
      <c r="B53" s="139">
        <f t="shared" si="9"/>
        <v>48</v>
      </c>
      <c r="C53" s="383"/>
      <c r="D53" s="381"/>
      <c r="E53" s="385"/>
      <c r="F53" s="378">
        <f t="shared" si="10"/>
        <v>0</v>
      </c>
      <c r="G53" s="391"/>
      <c r="H53" s="389"/>
      <c r="I53" s="390"/>
      <c r="J53" s="147">
        <f t="shared" si="17"/>
        <v>0</v>
      </c>
      <c r="K53" s="147">
        <f t="shared" si="12"/>
        <v>0</v>
      </c>
      <c r="L53" s="461">
        <v>0</v>
      </c>
      <c r="M53" s="462" t="str">
        <f t="shared" si="1"/>
        <v>0</v>
      </c>
      <c r="N53" s="148">
        <v>0</v>
      </c>
      <c r="O53" s="148">
        <f t="shared" si="14"/>
        <v>0</v>
      </c>
      <c r="P53" s="62"/>
      <c r="Q53" s="394"/>
      <c r="R53" s="62"/>
      <c r="S53" s="149">
        <f t="shared" si="18"/>
        <v>0</v>
      </c>
      <c r="T53" s="62">
        <f t="shared" si="8"/>
        <v>0</v>
      </c>
      <c r="U53" s="117"/>
    </row>
    <row r="54" spans="2:21" s="139" customFormat="1" ht="18.75" thickBot="1" x14ac:dyDescent="0.3">
      <c r="B54" s="139">
        <f t="shared" si="9"/>
        <v>49</v>
      </c>
      <c r="C54" s="383"/>
      <c r="D54" s="381"/>
      <c r="E54" s="385"/>
      <c r="F54" s="378">
        <f t="shared" ref="F54:F71" si="19">+G54+H54</f>
        <v>0</v>
      </c>
      <c r="G54" s="391"/>
      <c r="H54" s="389"/>
      <c r="I54" s="390"/>
      <c r="J54" s="147">
        <f t="shared" ref="J54:J71" si="20">+I54/12</f>
        <v>0</v>
      </c>
      <c r="K54" s="147">
        <f t="shared" ref="K54:K71" si="21">+I54*0.03</f>
        <v>0</v>
      </c>
      <c r="L54" s="461">
        <v>0</v>
      </c>
      <c r="M54" s="462" t="str">
        <f t="shared" si="1"/>
        <v>0</v>
      </c>
      <c r="N54" s="148">
        <v>0</v>
      </c>
      <c r="O54" s="148">
        <f t="shared" ref="O54:O71" si="22">+N54*0.1</f>
        <v>0</v>
      </c>
      <c r="P54" s="62"/>
      <c r="Q54" s="394"/>
      <c r="R54" s="62"/>
      <c r="S54" s="149">
        <f t="shared" ref="S54:S71" si="23">SUM(O54:R54)</f>
        <v>0</v>
      </c>
      <c r="T54" s="62">
        <f t="shared" si="8"/>
        <v>0</v>
      </c>
      <c r="U54" s="117"/>
    </row>
    <row r="55" spans="2:21" s="139" customFormat="1" ht="18.75" thickBot="1" x14ac:dyDescent="0.3">
      <c r="B55" s="139">
        <f t="shared" si="9"/>
        <v>50</v>
      </c>
      <c r="C55" s="383"/>
      <c r="D55" s="381"/>
      <c r="E55" s="385"/>
      <c r="F55" s="378">
        <f t="shared" si="19"/>
        <v>0</v>
      </c>
      <c r="G55" s="391"/>
      <c r="H55" s="389"/>
      <c r="I55" s="390"/>
      <c r="J55" s="147">
        <f t="shared" si="20"/>
        <v>0</v>
      </c>
      <c r="K55" s="147">
        <f t="shared" si="21"/>
        <v>0</v>
      </c>
      <c r="L55" s="461">
        <v>0</v>
      </c>
      <c r="M55" s="462" t="str">
        <f t="shared" si="1"/>
        <v>0</v>
      </c>
      <c r="N55" s="148">
        <v>0</v>
      </c>
      <c r="O55" s="148">
        <f t="shared" si="22"/>
        <v>0</v>
      </c>
      <c r="P55" s="62"/>
      <c r="Q55" s="394"/>
      <c r="R55" s="62"/>
      <c r="S55" s="149">
        <f t="shared" si="23"/>
        <v>0</v>
      </c>
      <c r="T55" s="62">
        <f t="shared" si="8"/>
        <v>0</v>
      </c>
      <c r="U55" s="117"/>
    </row>
    <row r="56" spans="2:21" s="139" customFormat="1" ht="18.75" thickBot="1" x14ac:dyDescent="0.3">
      <c r="B56" s="139">
        <f t="shared" si="9"/>
        <v>51</v>
      </c>
      <c r="C56" s="383"/>
      <c r="D56" s="381"/>
      <c r="E56" s="385"/>
      <c r="F56" s="378">
        <f t="shared" si="19"/>
        <v>0</v>
      </c>
      <c r="G56" s="391"/>
      <c r="H56" s="389"/>
      <c r="I56" s="390"/>
      <c r="J56" s="147">
        <f t="shared" si="20"/>
        <v>0</v>
      </c>
      <c r="K56" s="147">
        <f t="shared" si="21"/>
        <v>0</v>
      </c>
      <c r="L56" s="461">
        <v>0</v>
      </c>
      <c r="M56" s="462" t="str">
        <f t="shared" si="1"/>
        <v>0</v>
      </c>
      <c r="N56" s="148">
        <v>0</v>
      </c>
      <c r="O56" s="148">
        <f t="shared" si="22"/>
        <v>0</v>
      </c>
      <c r="P56" s="62"/>
      <c r="Q56" s="394"/>
      <c r="R56" s="62"/>
      <c r="S56" s="149">
        <f t="shared" si="23"/>
        <v>0</v>
      </c>
      <c r="T56" s="62">
        <f t="shared" si="8"/>
        <v>0</v>
      </c>
      <c r="U56" s="117"/>
    </row>
    <row r="57" spans="2:21" s="139" customFormat="1" ht="18.75" thickBot="1" x14ac:dyDescent="0.3">
      <c r="B57" s="139">
        <f t="shared" si="9"/>
        <v>52</v>
      </c>
      <c r="C57" s="383"/>
      <c r="D57" s="381"/>
      <c r="E57" s="385"/>
      <c r="F57" s="378">
        <f t="shared" si="19"/>
        <v>0</v>
      </c>
      <c r="G57" s="391"/>
      <c r="H57" s="389"/>
      <c r="I57" s="390"/>
      <c r="J57" s="147">
        <f t="shared" si="20"/>
        <v>0</v>
      </c>
      <c r="K57" s="147">
        <f t="shared" si="21"/>
        <v>0</v>
      </c>
      <c r="L57" s="461">
        <v>0</v>
      </c>
      <c r="M57" s="462" t="str">
        <f t="shared" si="1"/>
        <v>0</v>
      </c>
      <c r="N57" s="148">
        <v>0</v>
      </c>
      <c r="O57" s="148">
        <f t="shared" si="22"/>
        <v>0</v>
      </c>
      <c r="P57" s="62"/>
      <c r="Q57" s="394"/>
      <c r="R57" s="62"/>
      <c r="S57" s="149">
        <f t="shared" si="23"/>
        <v>0</v>
      </c>
      <c r="T57" s="62">
        <f t="shared" si="8"/>
        <v>0</v>
      </c>
      <c r="U57" s="117"/>
    </row>
    <row r="58" spans="2:21" s="139" customFormat="1" ht="18.75" thickBot="1" x14ac:dyDescent="0.3">
      <c r="B58" s="139">
        <f t="shared" si="9"/>
        <v>53</v>
      </c>
      <c r="C58" s="383"/>
      <c r="D58" s="381"/>
      <c r="E58" s="385"/>
      <c r="F58" s="378">
        <f t="shared" si="19"/>
        <v>0</v>
      </c>
      <c r="G58" s="391"/>
      <c r="H58" s="389"/>
      <c r="I58" s="390"/>
      <c r="J58" s="147">
        <f t="shared" si="20"/>
        <v>0</v>
      </c>
      <c r="K58" s="147">
        <f t="shared" si="21"/>
        <v>0</v>
      </c>
      <c r="L58" s="461">
        <v>0</v>
      </c>
      <c r="M58" s="462" t="str">
        <f t="shared" si="1"/>
        <v>0</v>
      </c>
      <c r="N58" s="148">
        <v>0</v>
      </c>
      <c r="O58" s="148">
        <f t="shared" si="22"/>
        <v>0</v>
      </c>
      <c r="P58" s="62"/>
      <c r="Q58" s="394"/>
      <c r="R58" s="62"/>
      <c r="S58" s="149">
        <f t="shared" si="23"/>
        <v>0</v>
      </c>
      <c r="T58" s="62">
        <f t="shared" si="8"/>
        <v>0</v>
      </c>
      <c r="U58" s="117"/>
    </row>
    <row r="59" spans="2:21" s="139" customFormat="1" ht="18.75" thickBot="1" x14ac:dyDescent="0.3">
      <c r="B59" s="139">
        <f t="shared" si="9"/>
        <v>54</v>
      </c>
      <c r="C59" s="383"/>
      <c r="D59" s="381"/>
      <c r="E59" s="385"/>
      <c r="F59" s="378">
        <f t="shared" si="19"/>
        <v>0</v>
      </c>
      <c r="G59" s="391"/>
      <c r="H59" s="389"/>
      <c r="I59" s="390"/>
      <c r="J59" s="147">
        <f t="shared" si="20"/>
        <v>0</v>
      </c>
      <c r="K59" s="147">
        <f t="shared" si="21"/>
        <v>0</v>
      </c>
      <c r="L59" s="461">
        <v>0</v>
      </c>
      <c r="M59" s="462" t="str">
        <f t="shared" si="1"/>
        <v>0</v>
      </c>
      <c r="N59" s="148">
        <v>0</v>
      </c>
      <c r="O59" s="148">
        <f t="shared" si="22"/>
        <v>0</v>
      </c>
      <c r="P59" s="62"/>
      <c r="Q59" s="394"/>
      <c r="R59" s="62"/>
      <c r="S59" s="149">
        <f t="shared" si="23"/>
        <v>0</v>
      </c>
      <c r="T59" s="62">
        <f t="shared" si="8"/>
        <v>0</v>
      </c>
      <c r="U59" s="117"/>
    </row>
    <row r="60" spans="2:21" s="139" customFormat="1" ht="18.75" thickBot="1" x14ac:dyDescent="0.3">
      <c r="B60" s="139">
        <f t="shared" si="9"/>
        <v>55</v>
      </c>
      <c r="C60" s="383"/>
      <c r="D60" s="381"/>
      <c r="E60" s="385"/>
      <c r="F60" s="378">
        <f t="shared" si="19"/>
        <v>0</v>
      </c>
      <c r="G60" s="391"/>
      <c r="H60" s="389"/>
      <c r="I60" s="390"/>
      <c r="J60" s="147">
        <f t="shared" si="20"/>
        <v>0</v>
      </c>
      <c r="K60" s="147">
        <f t="shared" si="21"/>
        <v>0</v>
      </c>
      <c r="L60" s="461">
        <v>0</v>
      </c>
      <c r="M60" s="462" t="str">
        <f t="shared" si="1"/>
        <v>0</v>
      </c>
      <c r="N60" s="148">
        <v>0</v>
      </c>
      <c r="O60" s="148">
        <f t="shared" si="22"/>
        <v>0</v>
      </c>
      <c r="P60" s="62"/>
      <c r="Q60" s="394"/>
      <c r="R60" s="62"/>
      <c r="S60" s="149">
        <f t="shared" si="23"/>
        <v>0</v>
      </c>
      <c r="T60" s="62">
        <f t="shared" si="8"/>
        <v>0</v>
      </c>
      <c r="U60" s="117"/>
    </row>
    <row r="61" spans="2:21" s="139" customFormat="1" ht="18.75" thickBot="1" x14ac:dyDescent="0.3">
      <c r="B61" s="139">
        <f t="shared" si="9"/>
        <v>56</v>
      </c>
      <c r="C61" s="383"/>
      <c r="D61" s="381"/>
      <c r="E61" s="385"/>
      <c r="F61" s="378">
        <f t="shared" si="19"/>
        <v>0</v>
      </c>
      <c r="G61" s="391"/>
      <c r="H61" s="389"/>
      <c r="I61" s="390"/>
      <c r="J61" s="147">
        <f t="shared" si="20"/>
        <v>0</v>
      </c>
      <c r="K61" s="147">
        <f t="shared" si="21"/>
        <v>0</v>
      </c>
      <c r="L61" s="461">
        <v>0</v>
      </c>
      <c r="M61" s="462" t="str">
        <f t="shared" si="1"/>
        <v>0</v>
      </c>
      <c r="N61" s="148">
        <v>0</v>
      </c>
      <c r="O61" s="148">
        <f t="shared" si="22"/>
        <v>0</v>
      </c>
      <c r="P61" s="62"/>
      <c r="Q61" s="394"/>
      <c r="R61" s="62"/>
      <c r="S61" s="149">
        <f t="shared" si="23"/>
        <v>0</v>
      </c>
      <c r="T61" s="62">
        <f t="shared" si="8"/>
        <v>0</v>
      </c>
      <c r="U61" s="117"/>
    </row>
    <row r="62" spans="2:21" s="139" customFormat="1" ht="18.75" thickBot="1" x14ac:dyDescent="0.3">
      <c r="B62" s="139">
        <f t="shared" si="9"/>
        <v>57</v>
      </c>
      <c r="C62" s="383"/>
      <c r="D62" s="381"/>
      <c r="E62" s="385"/>
      <c r="F62" s="378">
        <f t="shared" si="19"/>
        <v>0</v>
      </c>
      <c r="G62" s="391"/>
      <c r="H62" s="389"/>
      <c r="I62" s="390"/>
      <c r="J62" s="147">
        <f t="shared" si="20"/>
        <v>0</v>
      </c>
      <c r="K62" s="147">
        <f t="shared" si="21"/>
        <v>0</v>
      </c>
      <c r="L62" s="461">
        <v>0</v>
      </c>
      <c r="M62" s="462" t="str">
        <f t="shared" si="1"/>
        <v>0</v>
      </c>
      <c r="N62" s="148">
        <v>0</v>
      </c>
      <c r="O62" s="148">
        <f t="shared" si="22"/>
        <v>0</v>
      </c>
      <c r="P62" s="62"/>
      <c r="Q62" s="394"/>
      <c r="R62" s="62"/>
      <c r="S62" s="149">
        <f t="shared" si="23"/>
        <v>0</v>
      </c>
      <c r="T62" s="62">
        <f t="shared" si="8"/>
        <v>0</v>
      </c>
      <c r="U62" s="117"/>
    </row>
    <row r="63" spans="2:21" s="139" customFormat="1" ht="18.75" thickBot="1" x14ac:dyDescent="0.3">
      <c r="B63" s="139">
        <f t="shared" si="9"/>
        <v>58</v>
      </c>
      <c r="C63" s="383"/>
      <c r="D63" s="381"/>
      <c r="E63" s="385"/>
      <c r="F63" s="378">
        <f t="shared" si="19"/>
        <v>0</v>
      </c>
      <c r="G63" s="391"/>
      <c r="H63" s="389"/>
      <c r="I63" s="390"/>
      <c r="J63" s="147">
        <f t="shared" si="20"/>
        <v>0</v>
      </c>
      <c r="K63" s="147">
        <f t="shared" si="21"/>
        <v>0</v>
      </c>
      <c r="L63" s="461">
        <v>0</v>
      </c>
      <c r="M63" s="462" t="str">
        <f t="shared" si="1"/>
        <v>0</v>
      </c>
      <c r="N63" s="148">
        <v>0</v>
      </c>
      <c r="O63" s="148">
        <f t="shared" si="22"/>
        <v>0</v>
      </c>
      <c r="P63" s="62"/>
      <c r="Q63" s="394"/>
      <c r="R63" s="62"/>
      <c r="S63" s="149">
        <f t="shared" si="23"/>
        <v>0</v>
      </c>
      <c r="T63" s="62">
        <f t="shared" si="8"/>
        <v>0</v>
      </c>
      <c r="U63" s="117"/>
    </row>
    <row r="64" spans="2:21" s="139" customFormat="1" ht="18.75" thickBot="1" x14ac:dyDescent="0.3">
      <c r="B64" s="139">
        <f t="shared" si="9"/>
        <v>59</v>
      </c>
      <c r="C64" s="383"/>
      <c r="D64" s="381"/>
      <c r="E64" s="385"/>
      <c r="F64" s="378">
        <f t="shared" si="19"/>
        <v>0</v>
      </c>
      <c r="G64" s="391"/>
      <c r="H64" s="389"/>
      <c r="I64" s="390"/>
      <c r="J64" s="147">
        <f t="shared" si="20"/>
        <v>0</v>
      </c>
      <c r="K64" s="147">
        <f t="shared" si="21"/>
        <v>0</v>
      </c>
      <c r="L64" s="461">
        <v>0</v>
      </c>
      <c r="M64" s="462" t="str">
        <f t="shared" si="1"/>
        <v>0</v>
      </c>
      <c r="N64" s="148">
        <v>0</v>
      </c>
      <c r="O64" s="148">
        <f t="shared" si="22"/>
        <v>0</v>
      </c>
      <c r="P64" s="62"/>
      <c r="Q64" s="394"/>
      <c r="R64" s="62"/>
      <c r="S64" s="149">
        <f t="shared" si="23"/>
        <v>0</v>
      </c>
      <c r="T64" s="62">
        <f t="shared" si="8"/>
        <v>0</v>
      </c>
      <c r="U64" s="117"/>
    </row>
    <row r="65" spans="2:21" s="139" customFormat="1" ht="18.75" thickBot="1" x14ac:dyDescent="0.3">
      <c r="B65" s="139">
        <f t="shared" si="9"/>
        <v>60</v>
      </c>
      <c r="C65" s="383"/>
      <c r="D65" s="381"/>
      <c r="E65" s="385"/>
      <c r="F65" s="378">
        <f t="shared" si="19"/>
        <v>0</v>
      </c>
      <c r="G65" s="391"/>
      <c r="H65" s="389"/>
      <c r="I65" s="390"/>
      <c r="J65" s="147">
        <f t="shared" si="20"/>
        <v>0</v>
      </c>
      <c r="K65" s="147">
        <f t="shared" si="21"/>
        <v>0</v>
      </c>
      <c r="L65" s="461">
        <v>0</v>
      </c>
      <c r="M65" s="462" t="str">
        <f t="shared" si="1"/>
        <v>0</v>
      </c>
      <c r="N65" s="148">
        <v>0</v>
      </c>
      <c r="O65" s="148">
        <f t="shared" si="22"/>
        <v>0</v>
      </c>
      <c r="P65" s="62"/>
      <c r="Q65" s="394"/>
      <c r="R65" s="62"/>
      <c r="S65" s="149">
        <f t="shared" si="23"/>
        <v>0</v>
      </c>
      <c r="T65" s="62">
        <f t="shared" si="8"/>
        <v>0</v>
      </c>
      <c r="U65" s="117"/>
    </row>
    <row r="66" spans="2:21" s="139" customFormat="1" ht="18.75" thickBot="1" x14ac:dyDescent="0.3">
      <c r="B66" s="139">
        <f t="shared" si="9"/>
        <v>61</v>
      </c>
      <c r="C66" s="383"/>
      <c r="D66" s="381"/>
      <c r="E66" s="385"/>
      <c r="F66" s="378">
        <f t="shared" si="19"/>
        <v>0</v>
      </c>
      <c r="G66" s="391"/>
      <c r="H66" s="389"/>
      <c r="I66" s="390"/>
      <c r="J66" s="147">
        <f t="shared" si="20"/>
        <v>0</v>
      </c>
      <c r="K66" s="147">
        <f t="shared" si="21"/>
        <v>0</v>
      </c>
      <c r="L66" s="461">
        <v>0</v>
      </c>
      <c r="M66" s="462" t="str">
        <f t="shared" si="1"/>
        <v>0</v>
      </c>
      <c r="N66" s="148">
        <v>0</v>
      </c>
      <c r="O66" s="148">
        <f t="shared" si="22"/>
        <v>0</v>
      </c>
      <c r="P66" s="62"/>
      <c r="Q66" s="394"/>
      <c r="R66" s="62"/>
      <c r="S66" s="149">
        <f t="shared" si="23"/>
        <v>0</v>
      </c>
      <c r="T66" s="62">
        <f t="shared" si="8"/>
        <v>0</v>
      </c>
      <c r="U66" s="117"/>
    </row>
    <row r="67" spans="2:21" s="139" customFormat="1" ht="18.75" thickBot="1" x14ac:dyDescent="0.3">
      <c r="B67" s="139">
        <f t="shared" si="9"/>
        <v>62</v>
      </c>
      <c r="C67" s="383"/>
      <c r="D67" s="381"/>
      <c r="E67" s="385"/>
      <c r="F67" s="378">
        <f t="shared" si="19"/>
        <v>0</v>
      </c>
      <c r="G67" s="391"/>
      <c r="H67" s="389"/>
      <c r="I67" s="390"/>
      <c r="J67" s="147">
        <f t="shared" si="20"/>
        <v>0</v>
      </c>
      <c r="K67" s="147">
        <f t="shared" si="21"/>
        <v>0</v>
      </c>
      <c r="L67" s="461">
        <v>0</v>
      </c>
      <c r="M67" s="462" t="str">
        <f t="shared" si="1"/>
        <v>0</v>
      </c>
      <c r="N67" s="148">
        <v>0</v>
      </c>
      <c r="O67" s="148">
        <f t="shared" si="22"/>
        <v>0</v>
      </c>
      <c r="P67" s="62"/>
      <c r="Q67" s="394"/>
      <c r="R67" s="62"/>
      <c r="S67" s="149">
        <f t="shared" si="23"/>
        <v>0</v>
      </c>
      <c r="T67" s="62">
        <f t="shared" si="8"/>
        <v>0</v>
      </c>
      <c r="U67" s="117"/>
    </row>
    <row r="68" spans="2:21" s="139" customFormat="1" ht="18.75" thickBot="1" x14ac:dyDescent="0.3">
      <c r="B68" s="139">
        <f t="shared" si="9"/>
        <v>63</v>
      </c>
      <c r="C68" s="383"/>
      <c r="D68" s="381"/>
      <c r="E68" s="385"/>
      <c r="F68" s="378">
        <f t="shared" si="19"/>
        <v>0</v>
      </c>
      <c r="G68" s="391"/>
      <c r="H68" s="389"/>
      <c r="I68" s="390"/>
      <c r="J68" s="147">
        <f t="shared" si="20"/>
        <v>0</v>
      </c>
      <c r="K68" s="147">
        <f t="shared" si="21"/>
        <v>0</v>
      </c>
      <c r="L68" s="461">
        <v>0</v>
      </c>
      <c r="M68" s="462" t="str">
        <f t="shared" si="1"/>
        <v>0</v>
      </c>
      <c r="N68" s="148">
        <v>0</v>
      </c>
      <c r="O68" s="148">
        <f t="shared" si="22"/>
        <v>0</v>
      </c>
      <c r="P68" s="62"/>
      <c r="Q68" s="394"/>
      <c r="R68" s="62"/>
      <c r="S68" s="149">
        <f t="shared" si="23"/>
        <v>0</v>
      </c>
      <c r="T68" s="62">
        <f t="shared" si="8"/>
        <v>0</v>
      </c>
      <c r="U68" s="117"/>
    </row>
    <row r="69" spans="2:21" s="139" customFormat="1" ht="18.75" thickBot="1" x14ac:dyDescent="0.3">
      <c r="B69" s="139">
        <f t="shared" si="9"/>
        <v>64</v>
      </c>
      <c r="C69" s="383"/>
      <c r="D69" s="381"/>
      <c r="E69" s="385"/>
      <c r="F69" s="378">
        <f t="shared" si="19"/>
        <v>0</v>
      </c>
      <c r="G69" s="391"/>
      <c r="H69" s="389"/>
      <c r="I69" s="390"/>
      <c r="J69" s="147">
        <f t="shared" si="20"/>
        <v>0</v>
      </c>
      <c r="K69" s="147">
        <f t="shared" si="21"/>
        <v>0</v>
      </c>
      <c r="L69" s="461">
        <v>0</v>
      </c>
      <c r="M69" s="462" t="str">
        <f t="shared" si="1"/>
        <v>0</v>
      </c>
      <c r="N69" s="148">
        <v>0</v>
      </c>
      <c r="O69" s="148">
        <f t="shared" si="22"/>
        <v>0</v>
      </c>
      <c r="P69" s="62"/>
      <c r="Q69" s="394"/>
      <c r="R69" s="62"/>
      <c r="S69" s="149">
        <f t="shared" si="23"/>
        <v>0</v>
      </c>
      <c r="T69" s="62">
        <f t="shared" si="8"/>
        <v>0</v>
      </c>
      <c r="U69" s="117"/>
    </row>
    <row r="70" spans="2:21" s="139" customFormat="1" ht="18.75" thickBot="1" x14ac:dyDescent="0.3">
      <c r="B70" s="139">
        <f t="shared" si="9"/>
        <v>65</v>
      </c>
      <c r="C70" s="383"/>
      <c r="D70" s="381"/>
      <c r="E70" s="385"/>
      <c r="F70" s="378">
        <f t="shared" si="19"/>
        <v>0</v>
      </c>
      <c r="G70" s="391"/>
      <c r="H70" s="389"/>
      <c r="I70" s="390"/>
      <c r="J70" s="147">
        <f t="shared" si="20"/>
        <v>0</v>
      </c>
      <c r="K70" s="147">
        <f t="shared" si="21"/>
        <v>0</v>
      </c>
      <c r="L70" s="461">
        <v>0</v>
      </c>
      <c r="M70" s="462" t="str">
        <f t="shared" si="1"/>
        <v>0</v>
      </c>
      <c r="N70" s="148">
        <v>0</v>
      </c>
      <c r="O70" s="148">
        <f t="shared" si="22"/>
        <v>0</v>
      </c>
      <c r="P70" s="62"/>
      <c r="Q70" s="394"/>
      <c r="R70" s="62"/>
      <c r="S70" s="149">
        <f t="shared" si="23"/>
        <v>0</v>
      </c>
      <c r="T70" s="62">
        <f t="shared" si="8"/>
        <v>0</v>
      </c>
      <c r="U70" s="117"/>
    </row>
    <row r="71" spans="2:21" s="139" customFormat="1" ht="18.75" thickBot="1" x14ac:dyDescent="0.3">
      <c r="B71" s="139">
        <f t="shared" si="9"/>
        <v>66</v>
      </c>
      <c r="C71" s="383"/>
      <c r="D71" s="381"/>
      <c r="E71" s="385"/>
      <c r="F71" s="378">
        <f t="shared" si="19"/>
        <v>0</v>
      </c>
      <c r="G71" s="391"/>
      <c r="H71" s="389"/>
      <c r="I71" s="390"/>
      <c r="J71" s="147">
        <f t="shared" si="20"/>
        <v>0</v>
      </c>
      <c r="K71" s="147">
        <f t="shared" si="21"/>
        <v>0</v>
      </c>
      <c r="L71" s="461">
        <v>0</v>
      </c>
      <c r="M71" s="462" t="str">
        <f t="shared" ref="M71:M134" si="24">IF(L71&gt;K71,(L71-K71),"0")</f>
        <v>0</v>
      </c>
      <c r="N71" s="148">
        <v>0</v>
      </c>
      <c r="O71" s="148">
        <f t="shared" si="22"/>
        <v>0</v>
      </c>
      <c r="P71" s="62"/>
      <c r="Q71" s="394"/>
      <c r="R71" s="62"/>
      <c r="S71" s="149">
        <f t="shared" si="23"/>
        <v>0</v>
      </c>
      <c r="T71" s="62">
        <f t="shared" ref="T71:T134" si="25">N71-S71</f>
        <v>0</v>
      </c>
      <c r="U71" s="117"/>
    </row>
    <row r="72" spans="2:21" s="139" customFormat="1" ht="18.75" thickBot="1" x14ac:dyDescent="0.3">
      <c r="B72" s="139">
        <f t="shared" si="9"/>
        <v>67</v>
      </c>
      <c r="C72" s="383"/>
      <c r="D72" s="381"/>
      <c r="E72" s="385"/>
      <c r="F72" s="378">
        <f t="shared" ref="F72" si="26">+G72+H72</f>
        <v>0</v>
      </c>
      <c r="G72" s="391"/>
      <c r="H72" s="389"/>
      <c r="I72" s="390"/>
      <c r="J72" s="147">
        <f t="shared" ref="J72" si="27">+I72/12</f>
        <v>0</v>
      </c>
      <c r="K72" s="147">
        <f t="shared" ref="K72" si="28">+I72*0.03</f>
        <v>0</v>
      </c>
      <c r="L72" s="461">
        <v>0</v>
      </c>
      <c r="M72" s="462" t="str">
        <f t="shared" si="24"/>
        <v>0</v>
      </c>
      <c r="N72" s="148">
        <v>0</v>
      </c>
      <c r="O72" s="148">
        <f t="shared" ref="O72" si="29">+N72*0.1</f>
        <v>0</v>
      </c>
      <c r="P72" s="62"/>
      <c r="Q72" s="394"/>
      <c r="R72" s="62"/>
      <c r="S72" s="149">
        <f t="shared" ref="S72" si="30">SUM(O72:R72)</f>
        <v>0</v>
      </c>
      <c r="T72" s="62">
        <f t="shared" si="25"/>
        <v>0</v>
      </c>
      <c r="U72" s="117"/>
    </row>
    <row r="73" spans="2:21" s="139" customFormat="1" ht="18.75" thickBot="1" x14ac:dyDescent="0.3">
      <c r="B73" s="139">
        <f t="shared" si="9"/>
        <v>68</v>
      </c>
      <c r="C73" s="383"/>
      <c r="D73" s="388"/>
      <c r="E73" s="385"/>
      <c r="F73" s="378">
        <f t="shared" si="10"/>
        <v>0</v>
      </c>
      <c r="G73" s="391"/>
      <c r="H73" s="389"/>
      <c r="I73" s="392"/>
      <c r="J73" s="147">
        <f t="shared" si="17"/>
        <v>0</v>
      </c>
      <c r="K73" s="147">
        <f t="shared" si="12"/>
        <v>0</v>
      </c>
      <c r="L73" s="461">
        <v>0</v>
      </c>
      <c r="M73" s="462" t="str">
        <f t="shared" si="24"/>
        <v>0</v>
      </c>
      <c r="N73" s="148">
        <f t="shared" si="13"/>
        <v>0</v>
      </c>
      <c r="O73" s="148">
        <f t="shared" si="14"/>
        <v>0</v>
      </c>
      <c r="P73" s="62"/>
      <c r="Q73" s="394"/>
      <c r="R73" s="62"/>
      <c r="S73" s="149">
        <f t="shared" si="18"/>
        <v>0</v>
      </c>
      <c r="T73" s="62">
        <f t="shared" si="25"/>
        <v>0</v>
      </c>
      <c r="U73" s="117"/>
    </row>
    <row r="74" spans="2:21" s="139" customFormat="1" ht="18.75" thickBot="1" x14ac:dyDescent="0.3">
      <c r="B74" s="139">
        <f t="shared" si="9"/>
        <v>69</v>
      </c>
      <c r="C74" s="383"/>
      <c r="D74" s="388"/>
      <c r="E74" s="385"/>
      <c r="F74" s="378">
        <f t="shared" si="10"/>
        <v>0</v>
      </c>
      <c r="G74" s="391"/>
      <c r="H74" s="389"/>
      <c r="I74" s="392"/>
      <c r="J74" s="147">
        <f t="shared" si="17"/>
        <v>0</v>
      </c>
      <c r="K74" s="147">
        <f t="shared" si="12"/>
        <v>0</v>
      </c>
      <c r="L74" s="461">
        <v>0</v>
      </c>
      <c r="M74" s="462" t="str">
        <f t="shared" si="24"/>
        <v>0</v>
      </c>
      <c r="N74" s="148">
        <f t="shared" si="13"/>
        <v>0</v>
      </c>
      <c r="O74" s="148">
        <f t="shared" si="14"/>
        <v>0</v>
      </c>
      <c r="P74" s="62"/>
      <c r="Q74" s="394"/>
      <c r="R74" s="62"/>
      <c r="S74" s="149">
        <f t="shared" si="18"/>
        <v>0</v>
      </c>
      <c r="T74" s="62">
        <f t="shared" si="25"/>
        <v>0</v>
      </c>
      <c r="U74" s="117"/>
    </row>
    <row r="75" spans="2:21" s="139" customFormat="1" ht="18.75" thickBot="1" x14ac:dyDescent="0.3">
      <c r="B75" s="139">
        <f t="shared" si="9"/>
        <v>70</v>
      </c>
      <c r="C75" s="383"/>
      <c r="D75" s="388"/>
      <c r="E75" s="385"/>
      <c r="F75" s="378">
        <f t="shared" si="10"/>
        <v>0</v>
      </c>
      <c r="G75" s="391"/>
      <c r="H75" s="389"/>
      <c r="I75" s="392"/>
      <c r="J75" s="147">
        <f t="shared" si="17"/>
        <v>0</v>
      </c>
      <c r="K75" s="147">
        <f t="shared" si="12"/>
        <v>0</v>
      </c>
      <c r="L75" s="461">
        <v>0</v>
      </c>
      <c r="M75" s="462" t="str">
        <f t="shared" si="24"/>
        <v>0</v>
      </c>
      <c r="N75" s="148">
        <f t="shared" si="13"/>
        <v>0</v>
      </c>
      <c r="O75" s="148">
        <f t="shared" si="14"/>
        <v>0</v>
      </c>
      <c r="P75" s="62"/>
      <c r="Q75" s="394"/>
      <c r="R75" s="62"/>
      <c r="S75" s="149">
        <f t="shared" si="18"/>
        <v>0</v>
      </c>
      <c r="T75" s="62">
        <f t="shared" si="25"/>
        <v>0</v>
      </c>
      <c r="U75" s="117"/>
    </row>
    <row r="76" spans="2:21" s="139" customFormat="1" ht="18.75" thickBot="1" x14ac:dyDescent="0.3">
      <c r="C76" s="383"/>
      <c r="D76" s="388"/>
      <c r="E76" s="385"/>
      <c r="F76" s="378">
        <f t="shared" ref="F76:F81" si="31">+G76+H76</f>
        <v>0</v>
      </c>
      <c r="G76" s="391"/>
      <c r="H76" s="389"/>
      <c r="I76" s="392"/>
      <c r="J76" s="147">
        <f t="shared" ref="J76:J81" si="32">+I76/12</f>
        <v>0</v>
      </c>
      <c r="K76" s="147">
        <f t="shared" ref="K76:K81" si="33">+I76*0.03</f>
        <v>0</v>
      </c>
      <c r="L76" s="461">
        <v>0</v>
      </c>
      <c r="M76" s="462" t="str">
        <f t="shared" si="24"/>
        <v>0</v>
      </c>
      <c r="N76" s="148">
        <f t="shared" ref="N76:N81" si="34">+J76-M76</f>
        <v>0</v>
      </c>
      <c r="O76" s="148">
        <f t="shared" ref="O76:O81" si="35">+N76*0.1</f>
        <v>0</v>
      </c>
      <c r="P76" s="62"/>
      <c r="Q76" s="394"/>
      <c r="R76" s="62"/>
      <c r="S76" s="149">
        <f t="shared" ref="S76:S81" si="36">SUM(O76:R76)</f>
        <v>0</v>
      </c>
      <c r="T76" s="62">
        <f t="shared" si="25"/>
        <v>0</v>
      </c>
      <c r="U76" s="117"/>
    </row>
    <row r="77" spans="2:21" s="139" customFormat="1" ht="18.75" thickBot="1" x14ac:dyDescent="0.3">
      <c r="C77" s="383"/>
      <c r="D77" s="388"/>
      <c r="E77" s="385"/>
      <c r="F77" s="378">
        <f t="shared" si="31"/>
        <v>0</v>
      </c>
      <c r="G77" s="391"/>
      <c r="H77" s="389"/>
      <c r="I77" s="392"/>
      <c r="J77" s="147">
        <f t="shared" si="32"/>
        <v>0</v>
      </c>
      <c r="K77" s="147">
        <f t="shared" si="33"/>
        <v>0</v>
      </c>
      <c r="L77" s="461">
        <v>0</v>
      </c>
      <c r="M77" s="462" t="str">
        <f t="shared" si="24"/>
        <v>0</v>
      </c>
      <c r="N77" s="148">
        <f t="shared" si="34"/>
        <v>0</v>
      </c>
      <c r="O77" s="148">
        <f t="shared" si="35"/>
        <v>0</v>
      </c>
      <c r="P77" s="62"/>
      <c r="Q77" s="394"/>
      <c r="R77" s="62"/>
      <c r="S77" s="149">
        <f t="shared" si="36"/>
        <v>0</v>
      </c>
      <c r="T77" s="62">
        <f t="shared" si="25"/>
        <v>0</v>
      </c>
      <c r="U77" s="117"/>
    </row>
    <row r="78" spans="2:21" s="139" customFormat="1" ht="18.75" thickBot="1" x14ac:dyDescent="0.3">
      <c r="C78" s="383"/>
      <c r="D78" s="388"/>
      <c r="E78" s="385"/>
      <c r="F78" s="378">
        <f t="shared" si="31"/>
        <v>0</v>
      </c>
      <c r="G78" s="391"/>
      <c r="H78" s="389"/>
      <c r="I78" s="392"/>
      <c r="J78" s="147">
        <f t="shared" si="32"/>
        <v>0</v>
      </c>
      <c r="K78" s="147">
        <f t="shared" si="33"/>
        <v>0</v>
      </c>
      <c r="L78" s="461">
        <v>0</v>
      </c>
      <c r="M78" s="462" t="str">
        <f t="shared" si="24"/>
        <v>0</v>
      </c>
      <c r="N78" s="148">
        <f t="shared" si="34"/>
        <v>0</v>
      </c>
      <c r="O78" s="148">
        <f t="shared" si="35"/>
        <v>0</v>
      </c>
      <c r="P78" s="62"/>
      <c r="Q78" s="394"/>
      <c r="R78" s="62"/>
      <c r="S78" s="149">
        <f t="shared" si="36"/>
        <v>0</v>
      </c>
      <c r="T78" s="62">
        <f t="shared" si="25"/>
        <v>0</v>
      </c>
      <c r="U78" s="117"/>
    </row>
    <row r="79" spans="2:21" s="139" customFormat="1" ht="18.75" thickBot="1" x14ac:dyDescent="0.3">
      <c r="C79" s="383"/>
      <c r="D79" s="388"/>
      <c r="E79" s="385"/>
      <c r="F79" s="378">
        <f t="shared" si="31"/>
        <v>0</v>
      </c>
      <c r="G79" s="391"/>
      <c r="H79" s="389"/>
      <c r="I79" s="392"/>
      <c r="J79" s="147">
        <f t="shared" si="32"/>
        <v>0</v>
      </c>
      <c r="K79" s="147">
        <f t="shared" si="33"/>
        <v>0</v>
      </c>
      <c r="L79" s="461">
        <v>0</v>
      </c>
      <c r="M79" s="462" t="str">
        <f t="shared" si="24"/>
        <v>0</v>
      </c>
      <c r="N79" s="148">
        <f t="shared" si="34"/>
        <v>0</v>
      </c>
      <c r="O79" s="148">
        <f t="shared" si="35"/>
        <v>0</v>
      </c>
      <c r="P79" s="62"/>
      <c r="Q79" s="394"/>
      <c r="R79" s="62"/>
      <c r="S79" s="149">
        <f t="shared" si="36"/>
        <v>0</v>
      </c>
      <c r="T79" s="62">
        <f t="shared" si="25"/>
        <v>0</v>
      </c>
      <c r="U79" s="117"/>
    </row>
    <row r="80" spans="2:21" s="139" customFormat="1" ht="18.75" thickBot="1" x14ac:dyDescent="0.3">
      <c r="C80" s="383"/>
      <c r="D80" s="388"/>
      <c r="E80" s="385"/>
      <c r="F80" s="378">
        <f t="shared" si="31"/>
        <v>0</v>
      </c>
      <c r="G80" s="391"/>
      <c r="H80" s="389"/>
      <c r="I80" s="392"/>
      <c r="J80" s="147">
        <f t="shared" si="32"/>
        <v>0</v>
      </c>
      <c r="K80" s="147">
        <f t="shared" si="33"/>
        <v>0</v>
      </c>
      <c r="L80" s="461">
        <v>0</v>
      </c>
      <c r="M80" s="462" t="str">
        <f t="shared" si="24"/>
        <v>0</v>
      </c>
      <c r="N80" s="148">
        <f t="shared" si="34"/>
        <v>0</v>
      </c>
      <c r="O80" s="148">
        <f t="shared" si="35"/>
        <v>0</v>
      </c>
      <c r="P80" s="62"/>
      <c r="Q80" s="394"/>
      <c r="R80" s="62"/>
      <c r="S80" s="149">
        <f t="shared" si="36"/>
        <v>0</v>
      </c>
      <c r="T80" s="62">
        <f t="shared" si="25"/>
        <v>0</v>
      </c>
      <c r="U80" s="117"/>
    </row>
    <row r="81" spans="2:21" s="139" customFormat="1" ht="18.75" thickBot="1" x14ac:dyDescent="0.3">
      <c r="C81" s="383"/>
      <c r="D81" s="388"/>
      <c r="E81" s="385"/>
      <c r="F81" s="378">
        <f t="shared" si="31"/>
        <v>0</v>
      </c>
      <c r="G81" s="391"/>
      <c r="H81" s="389"/>
      <c r="I81" s="392"/>
      <c r="J81" s="147">
        <f t="shared" si="32"/>
        <v>0</v>
      </c>
      <c r="K81" s="147">
        <f t="shared" si="33"/>
        <v>0</v>
      </c>
      <c r="L81" s="461">
        <v>0</v>
      </c>
      <c r="M81" s="462" t="str">
        <f t="shared" si="24"/>
        <v>0</v>
      </c>
      <c r="N81" s="148">
        <f t="shared" si="34"/>
        <v>0</v>
      </c>
      <c r="O81" s="148">
        <f t="shared" si="35"/>
        <v>0</v>
      </c>
      <c r="P81" s="62"/>
      <c r="Q81" s="394"/>
      <c r="R81" s="62"/>
      <c r="S81" s="149">
        <f t="shared" si="36"/>
        <v>0</v>
      </c>
      <c r="T81" s="62">
        <f t="shared" si="25"/>
        <v>0</v>
      </c>
      <c r="U81" s="117"/>
    </row>
    <row r="82" spans="2:21" s="139" customFormat="1" ht="18.75" thickBot="1" x14ac:dyDescent="0.3">
      <c r="B82" s="139">
        <f>+B75+1</f>
        <v>71</v>
      </c>
      <c r="C82" s="383"/>
      <c r="D82" s="388"/>
      <c r="E82" s="385"/>
      <c r="F82" s="378">
        <f t="shared" si="10"/>
        <v>0</v>
      </c>
      <c r="G82" s="391"/>
      <c r="H82" s="389"/>
      <c r="I82" s="392"/>
      <c r="J82" s="147">
        <f t="shared" si="17"/>
        <v>0</v>
      </c>
      <c r="K82" s="147">
        <f t="shared" si="12"/>
        <v>0</v>
      </c>
      <c r="L82" s="461">
        <v>0</v>
      </c>
      <c r="M82" s="462" t="str">
        <f t="shared" si="24"/>
        <v>0</v>
      </c>
      <c r="N82" s="148">
        <f t="shared" si="13"/>
        <v>0</v>
      </c>
      <c r="O82" s="148">
        <f t="shared" si="14"/>
        <v>0</v>
      </c>
      <c r="P82" s="62"/>
      <c r="Q82" s="394"/>
      <c r="R82" s="62"/>
      <c r="S82" s="149">
        <f t="shared" si="18"/>
        <v>0</v>
      </c>
      <c r="T82" s="62">
        <f t="shared" si="25"/>
        <v>0</v>
      </c>
      <c r="U82" s="117"/>
    </row>
    <row r="83" spans="2:21" s="139" customFormat="1" ht="18.75" thickBot="1" x14ac:dyDescent="0.3">
      <c r="B83" s="139">
        <f t="shared" si="9"/>
        <v>72</v>
      </c>
      <c r="C83" s="383"/>
      <c r="D83" s="388"/>
      <c r="E83" s="385"/>
      <c r="F83" s="378">
        <f t="shared" si="10"/>
        <v>0</v>
      </c>
      <c r="G83" s="391"/>
      <c r="H83" s="389"/>
      <c r="I83" s="392"/>
      <c r="J83" s="147">
        <f t="shared" si="17"/>
        <v>0</v>
      </c>
      <c r="K83" s="147">
        <f t="shared" si="12"/>
        <v>0</v>
      </c>
      <c r="L83" s="461">
        <v>0</v>
      </c>
      <c r="M83" s="462" t="str">
        <f t="shared" si="24"/>
        <v>0</v>
      </c>
      <c r="N83" s="148">
        <f t="shared" si="13"/>
        <v>0</v>
      </c>
      <c r="O83" s="148">
        <f t="shared" si="14"/>
        <v>0</v>
      </c>
      <c r="P83" s="62"/>
      <c r="Q83" s="394"/>
      <c r="R83" s="62"/>
      <c r="S83" s="149">
        <f t="shared" si="18"/>
        <v>0</v>
      </c>
      <c r="T83" s="62">
        <f t="shared" si="25"/>
        <v>0</v>
      </c>
      <c r="U83" s="117"/>
    </row>
    <row r="84" spans="2:21" s="139" customFormat="1" ht="18.75" thickBot="1" x14ac:dyDescent="0.3">
      <c r="B84" s="139">
        <f t="shared" si="9"/>
        <v>73</v>
      </c>
      <c r="C84" s="383"/>
      <c r="D84" s="388"/>
      <c r="E84" s="385"/>
      <c r="F84" s="378">
        <f t="shared" si="10"/>
        <v>0</v>
      </c>
      <c r="G84" s="391"/>
      <c r="H84" s="389"/>
      <c r="I84" s="392"/>
      <c r="J84" s="147">
        <f t="shared" si="17"/>
        <v>0</v>
      </c>
      <c r="K84" s="147">
        <f t="shared" si="12"/>
        <v>0</v>
      </c>
      <c r="L84" s="461">
        <v>0</v>
      </c>
      <c r="M84" s="462" t="str">
        <f t="shared" si="24"/>
        <v>0</v>
      </c>
      <c r="N84" s="148">
        <f t="shared" si="13"/>
        <v>0</v>
      </c>
      <c r="O84" s="148">
        <f t="shared" si="14"/>
        <v>0</v>
      </c>
      <c r="P84" s="62"/>
      <c r="Q84" s="394"/>
      <c r="R84" s="62"/>
      <c r="S84" s="149">
        <f t="shared" si="18"/>
        <v>0</v>
      </c>
      <c r="T84" s="62">
        <f t="shared" si="25"/>
        <v>0</v>
      </c>
      <c r="U84" s="117"/>
    </row>
    <row r="85" spans="2:21" s="139" customFormat="1" ht="18.75" thickBot="1" x14ac:dyDescent="0.3">
      <c r="B85" s="139">
        <f t="shared" si="9"/>
        <v>74</v>
      </c>
      <c r="C85" s="383"/>
      <c r="D85" s="388"/>
      <c r="E85" s="385"/>
      <c r="F85" s="378">
        <f t="shared" si="10"/>
        <v>0</v>
      </c>
      <c r="G85" s="391"/>
      <c r="H85" s="389"/>
      <c r="I85" s="392"/>
      <c r="J85" s="147">
        <f t="shared" si="17"/>
        <v>0</v>
      </c>
      <c r="K85" s="147">
        <f t="shared" si="12"/>
        <v>0</v>
      </c>
      <c r="L85" s="461">
        <v>0</v>
      </c>
      <c r="M85" s="462" t="str">
        <f t="shared" si="24"/>
        <v>0</v>
      </c>
      <c r="N85" s="148">
        <f t="shared" si="13"/>
        <v>0</v>
      </c>
      <c r="O85" s="148">
        <f t="shared" si="14"/>
        <v>0</v>
      </c>
      <c r="P85" s="62"/>
      <c r="Q85" s="394"/>
      <c r="R85" s="62"/>
      <c r="S85" s="149">
        <f t="shared" si="18"/>
        <v>0</v>
      </c>
      <c r="T85" s="62">
        <f t="shared" si="25"/>
        <v>0</v>
      </c>
      <c r="U85" s="117"/>
    </row>
    <row r="86" spans="2:21" s="139" customFormat="1" ht="18.75" thickBot="1" x14ac:dyDescent="0.3">
      <c r="B86" s="139">
        <f t="shared" si="9"/>
        <v>75</v>
      </c>
      <c r="C86" s="333"/>
      <c r="D86" s="335"/>
      <c r="E86" s="273"/>
      <c r="F86" s="378">
        <f t="shared" si="10"/>
        <v>0</v>
      </c>
      <c r="G86" s="274"/>
      <c r="H86" s="274"/>
      <c r="I86" s="274"/>
      <c r="J86" s="147">
        <f t="shared" si="17"/>
        <v>0</v>
      </c>
      <c r="K86" s="147">
        <f t="shared" si="12"/>
        <v>0</v>
      </c>
      <c r="L86" s="461">
        <v>0</v>
      </c>
      <c r="M86" s="462" t="str">
        <f t="shared" si="24"/>
        <v>0</v>
      </c>
      <c r="N86" s="148">
        <f t="shared" si="13"/>
        <v>0</v>
      </c>
      <c r="O86" s="148">
        <f t="shared" si="14"/>
        <v>0</v>
      </c>
      <c r="P86" s="62"/>
      <c r="Q86" s="62"/>
      <c r="R86" s="62"/>
      <c r="S86" s="149">
        <f t="shared" si="18"/>
        <v>0</v>
      </c>
      <c r="T86" s="62">
        <f t="shared" si="25"/>
        <v>0</v>
      </c>
      <c r="U86" s="117"/>
    </row>
    <row r="87" spans="2:21" s="139" customFormat="1" ht="18.75" thickBot="1" x14ac:dyDescent="0.3">
      <c r="B87" s="139">
        <f t="shared" si="9"/>
        <v>76</v>
      </c>
      <c r="C87" s="333"/>
      <c r="D87" s="335"/>
      <c r="E87" s="273"/>
      <c r="F87" s="378">
        <f t="shared" si="10"/>
        <v>0</v>
      </c>
      <c r="G87" s="274"/>
      <c r="H87" s="274"/>
      <c r="I87" s="274"/>
      <c r="J87" s="147">
        <f t="shared" si="17"/>
        <v>0</v>
      </c>
      <c r="K87" s="147">
        <f t="shared" si="12"/>
        <v>0</v>
      </c>
      <c r="L87" s="461">
        <v>0</v>
      </c>
      <c r="M87" s="462" t="str">
        <f t="shared" si="24"/>
        <v>0</v>
      </c>
      <c r="N87" s="148">
        <f t="shared" si="13"/>
        <v>0</v>
      </c>
      <c r="O87" s="148">
        <f t="shared" si="14"/>
        <v>0</v>
      </c>
      <c r="P87" s="62"/>
      <c r="Q87" s="62"/>
      <c r="R87" s="62"/>
      <c r="S87" s="149">
        <f t="shared" si="18"/>
        <v>0</v>
      </c>
      <c r="T87" s="62">
        <f t="shared" si="25"/>
        <v>0</v>
      </c>
      <c r="U87" s="117"/>
    </row>
    <row r="88" spans="2:21" s="139" customFormat="1" ht="18.75" thickBot="1" x14ac:dyDescent="0.3">
      <c r="B88" s="139">
        <f t="shared" si="9"/>
        <v>77</v>
      </c>
      <c r="C88" s="333"/>
      <c r="D88" s="335"/>
      <c r="E88" s="273"/>
      <c r="F88" s="378">
        <f t="shared" si="10"/>
        <v>0</v>
      </c>
      <c r="G88" s="274"/>
      <c r="H88" s="274"/>
      <c r="I88" s="274"/>
      <c r="J88" s="147">
        <f t="shared" si="17"/>
        <v>0</v>
      </c>
      <c r="K88" s="147">
        <f t="shared" si="12"/>
        <v>0</v>
      </c>
      <c r="L88" s="461">
        <v>0</v>
      </c>
      <c r="M88" s="462" t="str">
        <f t="shared" si="24"/>
        <v>0</v>
      </c>
      <c r="N88" s="148">
        <f t="shared" si="13"/>
        <v>0</v>
      </c>
      <c r="O88" s="148">
        <f t="shared" si="14"/>
        <v>0</v>
      </c>
      <c r="P88" s="62"/>
      <c r="Q88" s="62"/>
      <c r="R88" s="62"/>
      <c r="S88" s="149">
        <f t="shared" si="18"/>
        <v>0</v>
      </c>
      <c r="T88" s="62">
        <f t="shared" si="25"/>
        <v>0</v>
      </c>
      <c r="U88" s="117"/>
    </row>
    <row r="89" spans="2:21" s="139" customFormat="1" ht="18.75" thickBot="1" x14ac:dyDescent="0.3">
      <c r="B89" s="139">
        <f t="shared" si="9"/>
        <v>78</v>
      </c>
      <c r="C89" s="333"/>
      <c r="D89" s="335"/>
      <c r="E89" s="273"/>
      <c r="F89" s="378">
        <f t="shared" si="10"/>
        <v>0</v>
      </c>
      <c r="G89" s="274"/>
      <c r="H89" s="274"/>
      <c r="I89" s="274"/>
      <c r="J89" s="147">
        <f t="shared" si="17"/>
        <v>0</v>
      </c>
      <c r="K89" s="147">
        <f t="shared" si="12"/>
        <v>0</v>
      </c>
      <c r="L89" s="461">
        <v>0</v>
      </c>
      <c r="M89" s="462" t="str">
        <f t="shared" si="24"/>
        <v>0</v>
      </c>
      <c r="N89" s="148">
        <f t="shared" si="13"/>
        <v>0</v>
      </c>
      <c r="O89" s="148">
        <f t="shared" si="14"/>
        <v>0</v>
      </c>
      <c r="P89" s="62"/>
      <c r="Q89" s="62"/>
      <c r="R89" s="62"/>
      <c r="S89" s="149">
        <f t="shared" si="18"/>
        <v>0</v>
      </c>
      <c r="T89" s="62">
        <f t="shared" si="25"/>
        <v>0</v>
      </c>
      <c r="U89" s="117"/>
    </row>
    <row r="90" spans="2:21" s="139" customFormat="1" ht="18.75" thickBot="1" x14ac:dyDescent="0.3">
      <c r="B90" s="139">
        <f t="shared" si="9"/>
        <v>79</v>
      </c>
      <c r="C90" s="333"/>
      <c r="D90" s="335"/>
      <c r="E90" s="273"/>
      <c r="F90" s="378">
        <f t="shared" si="10"/>
        <v>0</v>
      </c>
      <c r="G90" s="274"/>
      <c r="H90" s="274"/>
      <c r="I90" s="274"/>
      <c r="J90" s="147">
        <f t="shared" si="17"/>
        <v>0</v>
      </c>
      <c r="K90" s="147">
        <f t="shared" si="12"/>
        <v>0</v>
      </c>
      <c r="L90" s="461">
        <v>0</v>
      </c>
      <c r="M90" s="462" t="str">
        <f t="shared" si="24"/>
        <v>0</v>
      </c>
      <c r="N90" s="148">
        <f t="shared" si="13"/>
        <v>0</v>
      </c>
      <c r="O90" s="148">
        <f t="shared" si="14"/>
        <v>0</v>
      </c>
      <c r="P90" s="62"/>
      <c r="Q90" s="62"/>
      <c r="R90" s="62"/>
      <c r="S90" s="149">
        <f t="shared" si="18"/>
        <v>0</v>
      </c>
      <c r="T90" s="62">
        <f t="shared" si="25"/>
        <v>0</v>
      </c>
      <c r="U90" s="117"/>
    </row>
    <row r="91" spans="2:21" s="139" customFormat="1" ht="18.75" thickBot="1" x14ac:dyDescent="0.3">
      <c r="B91" s="139">
        <f t="shared" si="9"/>
        <v>80</v>
      </c>
      <c r="C91" s="333"/>
      <c r="D91" s="335"/>
      <c r="E91" s="273"/>
      <c r="F91" s="378">
        <f t="shared" si="10"/>
        <v>0</v>
      </c>
      <c r="G91" s="274"/>
      <c r="H91" s="274"/>
      <c r="I91" s="274"/>
      <c r="J91" s="147">
        <f t="shared" si="17"/>
        <v>0</v>
      </c>
      <c r="K91" s="147">
        <f t="shared" si="12"/>
        <v>0</v>
      </c>
      <c r="L91" s="461">
        <v>0</v>
      </c>
      <c r="M91" s="462" t="str">
        <f t="shared" si="24"/>
        <v>0</v>
      </c>
      <c r="N91" s="148">
        <f t="shared" si="13"/>
        <v>0</v>
      </c>
      <c r="O91" s="148">
        <f t="shared" si="14"/>
        <v>0</v>
      </c>
      <c r="P91" s="62"/>
      <c r="Q91" s="62"/>
      <c r="R91" s="62"/>
      <c r="S91" s="149">
        <f t="shared" si="18"/>
        <v>0</v>
      </c>
      <c r="T91" s="62">
        <f t="shared" si="25"/>
        <v>0</v>
      </c>
      <c r="U91" s="117"/>
    </row>
    <row r="92" spans="2:21" s="139" customFormat="1" ht="18.75" thickBot="1" x14ac:dyDescent="0.3">
      <c r="B92" s="139">
        <f t="shared" si="9"/>
        <v>81</v>
      </c>
      <c r="C92" s="333"/>
      <c r="D92" s="335"/>
      <c r="E92" s="273"/>
      <c r="F92" s="378">
        <f t="shared" si="10"/>
        <v>0</v>
      </c>
      <c r="G92" s="274"/>
      <c r="H92" s="274"/>
      <c r="I92" s="274"/>
      <c r="J92" s="147">
        <f t="shared" si="17"/>
        <v>0</v>
      </c>
      <c r="K92" s="147">
        <f t="shared" si="12"/>
        <v>0</v>
      </c>
      <c r="L92" s="461">
        <v>0</v>
      </c>
      <c r="M92" s="462" t="str">
        <f t="shared" si="24"/>
        <v>0</v>
      </c>
      <c r="N92" s="148">
        <f t="shared" si="13"/>
        <v>0</v>
      </c>
      <c r="O92" s="148">
        <f t="shared" si="14"/>
        <v>0</v>
      </c>
      <c r="P92" s="62"/>
      <c r="Q92" s="62"/>
      <c r="R92" s="62"/>
      <c r="S92" s="149">
        <f t="shared" si="18"/>
        <v>0</v>
      </c>
      <c r="T92" s="62">
        <f t="shared" si="25"/>
        <v>0</v>
      </c>
      <c r="U92" s="117"/>
    </row>
    <row r="93" spans="2:21" s="139" customFormat="1" ht="18.75" thickBot="1" x14ac:dyDescent="0.3">
      <c r="B93" s="139">
        <f t="shared" si="9"/>
        <v>82</v>
      </c>
      <c r="C93" s="333"/>
      <c r="D93" s="335"/>
      <c r="E93" s="273"/>
      <c r="F93" s="378">
        <f t="shared" si="10"/>
        <v>0</v>
      </c>
      <c r="G93" s="274"/>
      <c r="H93" s="274"/>
      <c r="I93" s="274"/>
      <c r="J93" s="147">
        <f t="shared" si="17"/>
        <v>0</v>
      </c>
      <c r="K93" s="147">
        <f t="shared" si="12"/>
        <v>0</v>
      </c>
      <c r="L93" s="461">
        <v>0</v>
      </c>
      <c r="M93" s="462" t="str">
        <f t="shared" si="24"/>
        <v>0</v>
      </c>
      <c r="N93" s="148">
        <f t="shared" si="13"/>
        <v>0</v>
      </c>
      <c r="O93" s="148">
        <f t="shared" si="14"/>
        <v>0</v>
      </c>
      <c r="P93" s="62"/>
      <c r="Q93" s="62"/>
      <c r="R93" s="62"/>
      <c r="S93" s="149">
        <f t="shared" si="18"/>
        <v>0</v>
      </c>
      <c r="T93" s="62">
        <f t="shared" si="25"/>
        <v>0</v>
      </c>
      <c r="U93" s="117"/>
    </row>
    <row r="94" spans="2:21" s="139" customFormat="1" ht="18.75" thickBot="1" x14ac:dyDescent="0.3">
      <c r="B94" s="139">
        <f t="shared" si="9"/>
        <v>83</v>
      </c>
      <c r="C94" s="333"/>
      <c r="D94" s="335"/>
      <c r="E94" s="273"/>
      <c r="F94" s="378">
        <f t="shared" si="10"/>
        <v>0</v>
      </c>
      <c r="G94" s="274"/>
      <c r="H94" s="274"/>
      <c r="I94" s="274"/>
      <c r="J94" s="147">
        <f t="shared" si="17"/>
        <v>0</v>
      </c>
      <c r="K94" s="147">
        <f t="shared" si="12"/>
        <v>0</v>
      </c>
      <c r="L94" s="461">
        <v>0</v>
      </c>
      <c r="M94" s="462" t="str">
        <f t="shared" si="24"/>
        <v>0</v>
      </c>
      <c r="N94" s="148">
        <f t="shared" si="13"/>
        <v>0</v>
      </c>
      <c r="O94" s="148">
        <f t="shared" si="14"/>
        <v>0</v>
      </c>
      <c r="P94" s="62"/>
      <c r="Q94" s="62"/>
      <c r="R94" s="62"/>
      <c r="S94" s="149">
        <f t="shared" si="18"/>
        <v>0</v>
      </c>
      <c r="T94" s="62">
        <f t="shared" si="25"/>
        <v>0</v>
      </c>
      <c r="U94" s="117"/>
    </row>
    <row r="95" spans="2:21" s="139" customFormat="1" ht="18.75" thickBot="1" x14ac:dyDescent="0.3">
      <c r="B95" s="139">
        <f t="shared" si="9"/>
        <v>84</v>
      </c>
      <c r="C95" s="333"/>
      <c r="D95" s="335"/>
      <c r="E95" s="273"/>
      <c r="F95" s="378">
        <f t="shared" si="10"/>
        <v>0</v>
      </c>
      <c r="G95" s="274"/>
      <c r="H95" s="274"/>
      <c r="I95" s="274"/>
      <c r="J95" s="147">
        <v>0</v>
      </c>
      <c r="K95" s="147">
        <f t="shared" si="12"/>
        <v>0</v>
      </c>
      <c r="L95" s="461">
        <v>0</v>
      </c>
      <c r="M95" s="462" t="str">
        <f t="shared" si="24"/>
        <v>0</v>
      </c>
      <c r="N95" s="148">
        <v>0</v>
      </c>
      <c r="O95" s="148">
        <f t="shared" si="14"/>
        <v>0</v>
      </c>
      <c r="P95" s="62"/>
      <c r="Q95" s="62"/>
      <c r="R95" s="62"/>
      <c r="S95" s="149">
        <f t="shared" si="18"/>
        <v>0</v>
      </c>
      <c r="T95" s="62">
        <f t="shared" si="25"/>
        <v>0</v>
      </c>
      <c r="U95" s="117"/>
    </row>
    <row r="96" spans="2:21" s="139" customFormat="1" ht="18.75" thickBot="1" x14ac:dyDescent="0.3">
      <c r="B96" s="139">
        <f t="shared" si="9"/>
        <v>85</v>
      </c>
      <c r="C96" s="333"/>
      <c r="D96" s="335"/>
      <c r="E96" s="273"/>
      <c r="F96" s="378">
        <f t="shared" si="10"/>
        <v>0</v>
      </c>
      <c r="G96" s="274"/>
      <c r="H96" s="274"/>
      <c r="I96" s="274"/>
      <c r="J96" s="147">
        <f>+I96/12</f>
        <v>0</v>
      </c>
      <c r="K96" s="147">
        <f t="shared" si="12"/>
        <v>0</v>
      </c>
      <c r="L96" s="461">
        <v>0</v>
      </c>
      <c r="M96" s="462" t="str">
        <f t="shared" si="24"/>
        <v>0</v>
      </c>
      <c r="N96" s="148">
        <f t="shared" si="13"/>
        <v>0</v>
      </c>
      <c r="O96" s="148">
        <f t="shared" si="14"/>
        <v>0</v>
      </c>
      <c r="P96" s="62"/>
      <c r="Q96" s="62"/>
      <c r="R96" s="62"/>
      <c r="S96" s="149">
        <f t="shared" si="18"/>
        <v>0</v>
      </c>
      <c r="T96" s="62">
        <f t="shared" si="25"/>
        <v>0</v>
      </c>
      <c r="U96" s="117"/>
    </row>
    <row r="97" spans="2:21" s="139" customFormat="1" ht="18.75" thickBot="1" x14ac:dyDescent="0.3">
      <c r="B97" s="139">
        <f t="shared" si="9"/>
        <v>86</v>
      </c>
      <c r="C97" s="333"/>
      <c r="D97" s="335"/>
      <c r="E97" s="273"/>
      <c r="F97" s="378">
        <f t="shared" si="10"/>
        <v>0</v>
      </c>
      <c r="G97" s="274"/>
      <c r="H97" s="274"/>
      <c r="I97" s="274"/>
      <c r="J97" s="147">
        <f>+I97/12</f>
        <v>0</v>
      </c>
      <c r="K97" s="147">
        <f t="shared" si="12"/>
        <v>0</v>
      </c>
      <c r="L97" s="461">
        <v>0</v>
      </c>
      <c r="M97" s="462" t="str">
        <f t="shared" si="24"/>
        <v>0</v>
      </c>
      <c r="N97" s="148">
        <f t="shared" si="13"/>
        <v>0</v>
      </c>
      <c r="O97" s="148">
        <f t="shared" si="14"/>
        <v>0</v>
      </c>
      <c r="P97" s="62"/>
      <c r="Q97" s="62"/>
      <c r="R97" s="62"/>
      <c r="S97" s="149">
        <f t="shared" si="18"/>
        <v>0</v>
      </c>
      <c r="T97" s="62">
        <f t="shared" si="25"/>
        <v>0</v>
      </c>
      <c r="U97" s="117"/>
    </row>
    <row r="98" spans="2:21" s="139" customFormat="1" ht="18.75" thickBot="1" x14ac:dyDescent="0.3">
      <c r="B98" s="139">
        <f t="shared" si="9"/>
        <v>87</v>
      </c>
      <c r="C98" s="333"/>
      <c r="D98" s="335"/>
      <c r="E98" s="273"/>
      <c r="F98" s="378">
        <f t="shared" si="10"/>
        <v>0</v>
      </c>
      <c r="G98" s="274"/>
      <c r="H98" s="274"/>
      <c r="I98" s="274"/>
      <c r="J98" s="147">
        <f>+I98/12</f>
        <v>0</v>
      </c>
      <c r="K98" s="147">
        <f t="shared" si="12"/>
        <v>0</v>
      </c>
      <c r="L98" s="461">
        <v>0</v>
      </c>
      <c r="M98" s="462" t="str">
        <f t="shared" si="24"/>
        <v>0</v>
      </c>
      <c r="N98" s="148">
        <f t="shared" si="13"/>
        <v>0</v>
      </c>
      <c r="O98" s="148">
        <f t="shared" si="14"/>
        <v>0</v>
      </c>
      <c r="P98" s="62"/>
      <c r="Q98" s="62"/>
      <c r="R98" s="62"/>
      <c r="S98" s="149">
        <f t="shared" si="18"/>
        <v>0</v>
      </c>
      <c r="T98" s="62">
        <f t="shared" si="25"/>
        <v>0</v>
      </c>
      <c r="U98" s="117"/>
    </row>
    <row r="99" spans="2:21" s="139" customFormat="1" ht="18.75" thickBot="1" x14ac:dyDescent="0.3">
      <c r="B99" s="139">
        <f t="shared" si="9"/>
        <v>88</v>
      </c>
      <c r="C99" s="333"/>
      <c r="D99" s="335"/>
      <c r="E99" s="273"/>
      <c r="F99" s="378">
        <f t="shared" si="10"/>
        <v>0</v>
      </c>
      <c r="G99" s="274"/>
      <c r="H99" s="274"/>
      <c r="I99" s="274"/>
      <c r="J99" s="147">
        <f t="shared" ref="J99:J100" si="37">+I99/12</f>
        <v>0</v>
      </c>
      <c r="K99" s="147">
        <f t="shared" ref="K99:K100" si="38">+I99*0.03</f>
        <v>0</v>
      </c>
      <c r="L99" s="461">
        <v>0</v>
      </c>
      <c r="M99" s="462" t="str">
        <f t="shared" si="24"/>
        <v>0</v>
      </c>
      <c r="N99" s="148">
        <f t="shared" ref="N99" si="39">+J99-M99</f>
        <v>0</v>
      </c>
      <c r="O99" s="148">
        <f t="shared" ref="O99" si="40">+N99*0.1</f>
        <v>0</v>
      </c>
      <c r="P99" s="62"/>
      <c r="Q99" s="62"/>
      <c r="R99" s="62"/>
      <c r="S99" s="149">
        <f t="shared" ref="S99:S100" si="41">SUM(O99:R99)</f>
        <v>0</v>
      </c>
      <c r="T99" s="62">
        <f t="shared" si="25"/>
        <v>0</v>
      </c>
      <c r="U99" s="117"/>
    </row>
    <row r="100" spans="2:21" s="139" customFormat="1" ht="18" x14ac:dyDescent="0.25">
      <c r="B100" s="139">
        <f t="shared" ref="B100" si="42">+B99+1</f>
        <v>89</v>
      </c>
      <c r="C100" s="333"/>
      <c r="D100" s="335"/>
      <c r="E100" s="273"/>
      <c r="F100" s="378">
        <f t="shared" si="10"/>
        <v>0</v>
      </c>
      <c r="G100" s="274"/>
      <c r="H100" s="274"/>
      <c r="I100" s="274"/>
      <c r="J100" s="147">
        <f t="shared" si="37"/>
        <v>0</v>
      </c>
      <c r="K100" s="147">
        <f t="shared" si="38"/>
        <v>0</v>
      </c>
      <c r="L100" s="461">
        <v>0</v>
      </c>
      <c r="M100" s="462" t="str">
        <f t="shared" si="24"/>
        <v>0</v>
      </c>
      <c r="N100" s="148">
        <f t="shared" ref="N100" si="43">+J100-M100</f>
        <v>0</v>
      </c>
      <c r="O100" s="148">
        <f t="shared" ref="O100" si="44">+N100*0.1</f>
        <v>0</v>
      </c>
      <c r="P100" s="62"/>
      <c r="Q100" s="62"/>
      <c r="R100" s="62"/>
      <c r="S100" s="149">
        <f t="shared" si="41"/>
        <v>0</v>
      </c>
      <c r="T100" s="62">
        <f t="shared" si="25"/>
        <v>0</v>
      </c>
      <c r="U100" s="117"/>
    </row>
    <row r="101" spans="2:21" s="139" customFormat="1" ht="33.75" customHeight="1" x14ac:dyDescent="0.25">
      <c r="C101" s="194" t="s">
        <v>159</v>
      </c>
      <c r="D101" s="275"/>
      <c r="E101" s="336"/>
      <c r="F101" s="151">
        <f t="shared" ref="F101:U101" si="45">SUM(F6:F100)</f>
        <v>0</v>
      </c>
      <c r="G101" s="151">
        <f t="shared" si="45"/>
        <v>0</v>
      </c>
      <c r="H101" s="151">
        <f t="shared" si="45"/>
        <v>0</v>
      </c>
      <c r="I101" s="151">
        <f t="shared" si="45"/>
        <v>0</v>
      </c>
      <c r="J101" s="151">
        <f t="shared" si="45"/>
        <v>0</v>
      </c>
      <c r="K101" s="151">
        <f t="shared" si="45"/>
        <v>0</v>
      </c>
      <c r="L101" s="151">
        <f t="shared" si="45"/>
        <v>0</v>
      </c>
      <c r="M101" s="462" t="str">
        <f t="shared" si="24"/>
        <v>0</v>
      </c>
      <c r="N101" s="151">
        <f t="shared" si="45"/>
        <v>0</v>
      </c>
      <c r="O101" s="151">
        <f t="shared" si="45"/>
        <v>0</v>
      </c>
      <c r="P101" s="151">
        <f t="shared" si="45"/>
        <v>0</v>
      </c>
      <c r="Q101" s="151">
        <f t="shared" si="45"/>
        <v>0</v>
      </c>
      <c r="R101" s="151">
        <f t="shared" si="45"/>
        <v>0</v>
      </c>
      <c r="S101" s="150">
        <f t="shared" si="45"/>
        <v>0</v>
      </c>
      <c r="T101" s="62">
        <f t="shared" si="25"/>
        <v>0</v>
      </c>
      <c r="U101" s="151">
        <f t="shared" si="45"/>
        <v>0</v>
      </c>
    </row>
    <row r="102" spans="2:21" s="139" customFormat="1" ht="18.75" customHeight="1" thickBot="1" x14ac:dyDescent="0.3">
      <c r="C102" s="588" t="s">
        <v>78</v>
      </c>
      <c r="D102" s="589"/>
      <c r="E102" s="152"/>
      <c r="F102" s="153" t="s">
        <v>79</v>
      </c>
      <c r="G102" s="158"/>
      <c r="H102" s="158"/>
      <c r="I102" s="158"/>
      <c r="J102" s="149">
        <v>4347</v>
      </c>
      <c r="K102" s="154"/>
      <c r="L102" s="155"/>
      <c r="M102" s="462" t="str">
        <f t="shared" si="24"/>
        <v>0</v>
      </c>
      <c r="N102" s="149"/>
      <c r="O102" s="147"/>
      <c r="P102" s="156"/>
      <c r="Q102" s="157"/>
      <c r="R102" s="156"/>
      <c r="S102" s="149"/>
      <c r="T102" s="62">
        <f t="shared" si="25"/>
        <v>0</v>
      </c>
      <c r="U102" s="159"/>
    </row>
    <row r="103" spans="2:21" s="139" customFormat="1" ht="18.75" customHeight="1" thickBot="1" x14ac:dyDescent="0.3">
      <c r="B103" s="139">
        <v>1</v>
      </c>
      <c r="C103" s="334"/>
      <c r="D103" s="335"/>
      <c r="E103" s="116"/>
      <c r="F103" s="378">
        <f t="shared" ref="F103:F124" si="46">+G103+H103</f>
        <v>0</v>
      </c>
      <c r="G103" s="274"/>
      <c r="H103" s="274"/>
      <c r="I103" s="274"/>
      <c r="J103" s="147">
        <f t="shared" ref="J103:J124" si="47">+I103/12</f>
        <v>0</v>
      </c>
      <c r="K103" s="147">
        <f t="shared" ref="K103:K124" si="48">+I103*0.03</f>
        <v>0</v>
      </c>
      <c r="L103" s="63"/>
      <c r="M103" s="462" t="str">
        <f t="shared" si="24"/>
        <v>0</v>
      </c>
      <c r="N103" s="148">
        <f t="shared" ref="N103:N124" si="49">+J103-M103</f>
        <v>0</v>
      </c>
      <c r="O103" s="148">
        <f t="shared" ref="O103:O124" si="50">+N103*0.1</f>
        <v>0</v>
      </c>
      <c r="P103" s="62"/>
      <c r="Q103" s="62"/>
      <c r="R103" s="62"/>
      <c r="S103" s="149">
        <f t="shared" ref="S103:S124" si="51">SUM(O103:R103)</f>
        <v>0</v>
      </c>
      <c r="T103" s="62">
        <f t="shared" si="25"/>
        <v>0</v>
      </c>
      <c r="U103" s="117"/>
    </row>
    <row r="104" spans="2:21" s="139" customFormat="1" ht="18.75" customHeight="1" thickBot="1" x14ac:dyDescent="0.3">
      <c r="B104" s="139">
        <v>2</v>
      </c>
      <c r="C104" s="334"/>
      <c r="D104" s="335"/>
      <c r="E104" s="116"/>
      <c r="F104" s="378">
        <f t="shared" si="46"/>
        <v>0</v>
      </c>
      <c r="G104" s="274"/>
      <c r="H104" s="274"/>
      <c r="I104" s="274"/>
      <c r="J104" s="147">
        <f t="shared" si="47"/>
        <v>0</v>
      </c>
      <c r="K104" s="147">
        <f t="shared" si="48"/>
        <v>0</v>
      </c>
      <c r="L104" s="63"/>
      <c r="M104" s="462" t="str">
        <f t="shared" si="24"/>
        <v>0</v>
      </c>
      <c r="N104" s="148">
        <f t="shared" si="49"/>
        <v>0</v>
      </c>
      <c r="O104" s="148">
        <f t="shared" si="50"/>
        <v>0</v>
      </c>
      <c r="P104" s="62"/>
      <c r="Q104" s="62"/>
      <c r="R104" s="62"/>
      <c r="S104" s="149">
        <f t="shared" si="51"/>
        <v>0</v>
      </c>
      <c r="T104" s="62">
        <f t="shared" si="25"/>
        <v>0</v>
      </c>
      <c r="U104" s="117"/>
    </row>
    <row r="105" spans="2:21" s="139" customFormat="1" ht="18.75" customHeight="1" thickBot="1" x14ac:dyDescent="0.3">
      <c r="B105" s="139">
        <v>3</v>
      </c>
      <c r="C105" s="334"/>
      <c r="D105" s="335"/>
      <c r="E105" s="116"/>
      <c r="F105" s="378">
        <f t="shared" si="46"/>
        <v>0</v>
      </c>
      <c r="G105" s="274"/>
      <c r="H105" s="274"/>
      <c r="I105" s="274"/>
      <c r="J105" s="147">
        <f t="shared" si="47"/>
        <v>0</v>
      </c>
      <c r="K105" s="147">
        <f t="shared" si="48"/>
        <v>0</v>
      </c>
      <c r="L105" s="63"/>
      <c r="M105" s="462" t="str">
        <f t="shared" si="24"/>
        <v>0</v>
      </c>
      <c r="N105" s="148">
        <f t="shared" si="49"/>
        <v>0</v>
      </c>
      <c r="O105" s="148">
        <f t="shared" si="50"/>
        <v>0</v>
      </c>
      <c r="P105" s="62"/>
      <c r="Q105" s="62"/>
      <c r="R105" s="62"/>
      <c r="S105" s="149">
        <f t="shared" si="51"/>
        <v>0</v>
      </c>
      <c r="T105" s="62">
        <f t="shared" si="25"/>
        <v>0</v>
      </c>
      <c r="U105" s="117"/>
    </row>
    <row r="106" spans="2:21" s="139" customFormat="1" ht="18.75" customHeight="1" thickBot="1" x14ac:dyDescent="0.3">
      <c r="B106" s="139">
        <v>4</v>
      </c>
      <c r="C106" s="334"/>
      <c r="D106" s="335"/>
      <c r="E106" s="116"/>
      <c r="F106" s="378">
        <f t="shared" si="46"/>
        <v>0</v>
      </c>
      <c r="G106" s="274"/>
      <c r="H106" s="274"/>
      <c r="I106" s="274"/>
      <c r="J106" s="147">
        <f t="shared" si="47"/>
        <v>0</v>
      </c>
      <c r="K106" s="147">
        <f t="shared" si="48"/>
        <v>0</v>
      </c>
      <c r="L106" s="63"/>
      <c r="M106" s="462" t="str">
        <f t="shared" si="24"/>
        <v>0</v>
      </c>
      <c r="N106" s="148">
        <f t="shared" si="49"/>
        <v>0</v>
      </c>
      <c r="O106" s="148">
        <f t="shared" si="50"/>
        <v>0</v>
      </c>
      <c r="P106" s="62"/>
      <c r="Q106" s="62"/>
      <c r="R106" s="62"/>
      <c r="S106" s="149">
        <f t="shared" si="51"/>
        <v>0</v>
      </c>
      <c r="T106" s="62">
        <f t="shared" si="25"/>
        <v>0</v>
      </c>
      <c r="U106" s="117"/>
    </row>
    <row r="107" spans="2:21" s="139" customFormat="1" ht="18.75" customHeight="1" thickBot="1" x14ac:dyDescent="0.3">
      <c r="B107" s="139">
        <v>5</v>
      </c>
      <c r="C107" s="334"/>
      <c r="D107" s="335"/>
      <c r="E107" s="116"/>
      <c r="F107" s="378">
        <f t="shared" si="46"/>
        <v>0</v>
      </c>
      <c r="G107" s="274"/>
      <c r="H107" s="274"/>
      <c r="I107" s="274"/>
      <c r="J107" s="147">
        <f t="shared" si="47"/>
        <v>0</v>
      </c>
      <c r="K107" s="147">
        <f t="shared" si="48"/>
        <v>0</v>
      </c>
      <c r="L107" s="63"/>
      <c r="M107" s="462" t="str">
        <f t="shared" si="24"/>
        <v>0</v>
      </c>
      <c r="N107" s="148">
        <f t="shared" si="49"/>
        <v>0</v>
      </c>
      <c r="O107" s="148">
        <f t="shared" si="50"/>
        <v>0</v>
      </c>
      <c r="P107" s="62"/>
      <c r="Q107" s="62"/>
      <c r="R107" s="62"/>
      <c r="S107" s="149">
        <f t="shared" si="51"/>
        <v>0</v>
      </c>
      <c r="T107" s="62">
        <f t="shared" si="25"/>
        <v>0</v>
      </c>
      <c r="U107" s="117"/>
    </row>
    <row r="108" spans="2:21" s="139" customFormat="1" ht="18.75" customHeight="1" thickBot="1" x14ac:dyDescent="0.3">
      <c r="B108" s="139">
        <v>6</v>
      </c>
      <c r="C108" s="334"/>
      <c r="D108" s="335"/>
      <c r="E108" s="116"/>
      <c r="F108" s="378">
        <f t="shared" si="46"/>
        <v>0</v>
      </c>
      <c r="G108" s="274"/>
      <c r="H108" s="274"/>
      <c r="I108" s="274"/>
      <c r="J108" s="147">
        <f t="shared" si="47"/>
        <v>0</v>
      </c>
      <c r="K108" s="147">
        <f t="shared" si="48"/>
        <v>0</v>
      </c>
      <c r="L108" s="63"/>
      <c r="M108" s="462" t="str">
        <f t="shared" si="24"/>
        <v>0</v>
      </c>
      <c r="N108" s="148">
        <f t="shared" si="49"/>
        <v>0</v>
      </c>
      <c r="O108" s="148">
        <f t="shared" si="50"/>
        <v>0</v>
      </c>
      <c r="P108" s="62"/>
      <c r="Q108" s="62"/>
      <c r="R108" s="62"/>
      <c r="S108" s="149">
        <f t="shared" si="51"/>
        <v>0</v>
      </c>
      <c r="T108" s="62">
        <f t="shared" si="25"/>
        <v>0</v>
      </c>
      <c r="U108" s="117"/>
    </row>
    <row r="109" spans="2:21" s="139" customFormat="1" ht="18.75" customHeight="1" thickBot="1" x14ac:dyDescent="0.3">
      <c r="B109" s="139">
        <v>7</v>
      </c>
      <c r="C109" s="334"/>
      <c r="D109" s="335"/>
      <c r="E109" s="116"/>
      <c r="F109" s="378">
        <f t="shared" si="46"/>
        <v>0</v>
      </c>
      <c r="G109" s="274"/>
      <c r="H109" s="274"/>
      <c r="I109" s="274"/>
      <c r="J109" s="147">
        <f t="shared" si="47"/>
        <v>0</v>
      </c>
      <c r="K109" s="147">
        <f t="shared" si="48"/>
        <v>0</v>
      </c>
      <c r="L109" s="63"/>
      <c r="M109" s="462" t="str">
        <f t="shared" si="24"/>
        <v>0</v>
      </c>
      <c r="N109" s="148">
        <f t="shared" si="49"/>
        <v>0</v>
      </c>
      <c r="O109" s="148">
        <f t="shared" si="50"/>
        <v>0</v>
      </c>
      <c r="P109" s="62"/>
      <c r="Q109" s="62"/>
      <c r="R109" s="62"/>
      <c r="S109" s="149">
        <f t="shared" si="51"/>
        <v>0</v>
      </c>
      <c r="T109" s="62">
        <f t="shared" si="25"/>
        <v>0</v>
      </c>
      <c r="U109" s="117"/>
    </row>
    <row r="110" spans="2:21" s="139" customFormat="1" ht="18.75" customHeight="1" thickBot="1" x14ac:dyDescent="0.3">
      <c r="B110" s="139">
        <v>8</v>
      </c>
      <c r="C110" s="334"/>
      <c r="D110" s="335"/>
      <c r="E110" s="116"/>
      <c r="F110" s="378">
        <f t="shared" si="46"/>
        <v>0</v>
      </c>
      <c r="G110" s="274"/>
      <c r="H110" s="274"/>
      <c r="I110" s="274"/>
      <c r="J110" s="147">
        <f t="shared" si="47"/>
        <v>0</v>
      </c>
      <c r="K110" s="147">
        <f t="shared" si="48"/>
        <v>0</v>
      </c>
      <c r="L110" s="63"/>
      <c r="M110" s="462" t="str">
        <f t="shared" si="24"/>
        <v>0</v>
      </c>
      <c r="N110" s="148">
        <f t="shared" si="49"/>
        <v>0</v>
      </c>
      <c r="O110" s="148">
        <f t="shared" si="50"/>
        <v>0</v>
      </c>
      <c r="P110" s="62"/>
      <c r="Q110" s="62"/>
      <c r="R110" s="62"/>
      <c r="S110" s="149">
        <f t="shared" si="51"/>
        <v>0</v>
      </c>
      <c r="T110" s="62">
        <f t="shared" si="25"/>
        <v>0</v>
      </c>
      <c r="U110" s="117"/>
    </row>
    <row r="111" spans="2:21" s="139" customFormat="1" ht="18.75" customHeight="1" thickBot="1" x14ac:dyDescent="0.3">
      <c r="B111" s="139">
        <v>9</v>
      </c>
      <c r="C111" s="334"/>
      <c r="D111" s="335"/>
      <c r="E111" s="116"/>
      <c r="F111" s="378">
        <f t="shared" si="46"/>
        <v>0</v>
      </c>
      <c r="G111" s="274"/>
      <c r="H111" s="274"/>
      <c r="I111" s="274"/>
      <c r="J111" s="147">
        <f t="shared" si="47"/>
        <v>0</v>
      </c>
      <c r="K111" s="147">
        <f t="shared" si="48"/>
        <v>0</v>
      </c>
      <c r="L111" s="63"/>
      <c r="M111" s="462" t="str">
        <f t="shared" si="24"/>
        <v>0</v>
      </c>
      <c r="N111" s="148">
        <f t="shared" si="49"/>
        <v>0</v>
      </c>
      <c r="O111" s="148">
        <f t="shared" si="50"/>
        <v>0</v>
      </c>
      <c r="P111" s="62"/>
      <c r="Q111" s="62"/>
      <c r="R111" s="62"/>
      <c r="S111" s="149">
        <f t="shared" si="51"/>
        <v>0</v>
      </c>
      <c r="T111" s="62">
        <f t="shared" si="25"/>
        <v>0</v>
      </c>
      <c r="U111" s="117"/>
    </row>
    <row r="112" spans="2:21" s="139" customFormat="1" ht="18.75" customHeight="1" thickBot="1" x14ac:dyDescent="0.3">
      <c r="B112" s="139">
        <v>10</v>
      </c>
      <c r="C112" s="334"/>
      <c r="D112" s="335"/>
      <c r="E112" s="116"/>
      <c r="F112" s="378">
        <f t="shared" si="46"/>
        <v>0</v>
      </c>
      <c r="G112" s="274"/>
      <c r="H112" s="274"/>
      <c r="I112" s="274"/>
      <c r="J112" s="147">
        <f t="shared" si="47"/>
        <v>0</v>
      </c>
      <c r="K112" s="147">
        <f t="shared" si="48"/>
        <v>0</v>
      </c>
      <c r="L112" s="63"/>
      <c r="M112" s="462" t="str">
        <f t="shared" si="24"/>
        <v>0</v>
      </c>
      <c r="N112" s="148">
        <f t="shared" si="49"/>
        <v>0</v>
      </c>
      <c r="O112" s="148">
        <f t="shared" si="50"/>
        <v>0</v>
      </c>
      <c r="P112" s="62"/>
      <c r="Q112" s="62"/>
      <c r="R112" s="62"/>
      <c r="S112" s="149">
        <f t="shared" si="51"/>
        <v>0</v>
      </c>
      <c r="T112" s="62">
        <f t="shared" si="25"/>
        <v>0</v>
      </c>
      <c r="U112" s="117"/>
    </row>
    <row r="113" spans="2:21" s="139" customFormat="1" ht="18.75" customHeight="1" thickBot="1" x14ac:dyDescent="0.3">
      <c r="B113" s="139">
        <v>11</v>
      </c>
      <c r="C113" s="334"/>
      <c r="D113" s="335"/>
      <c r="E113" s="116"/>
      <c r="F113" s="378">
        <f t="shared" si="46"/>
        <v>0</v>
      </c>
      <c r="G113" s="274"/>
      <c r="H113" s="274"/>
      <c r="I113" s="274"/>
      <c r="J113" s="147">
        <f t="shared" si="47"/>
        <v>0</v>
      </c>
      <c r="K113" s="147">
        <f t="shared" si="48"/>
        <v>0</v>
      </c>
      <c r="L113" s="63"/>
      <c r="M113" s="462" t="str">
        <f t="shared" si="24"/>
        <v>0</v>
      </c>
      <c r="N113" s="148">
        <f t="shared" si="49"/>
        <v>0</v>
      </c>
      <c r="O113" s="148">
        <f t="shared" si="50"/>
        <v>0</v>
      </c>
      <c r="P113" s="62"/>
      <c r="Q113" s="62"/>
      <c r="R113" s="62"/>
      <c r="S113" s="149">
        <f t="shared" si="51"/>
        <v>0</v>
      </c>
      <c r="T113" s="62">
        <f t="shared" si="25"/>
        <v>0</v>
      </c>
      <c r="U113" s="117"/>
    </row>
    <row r="114" spans="2:21" s="139" customFormat="1" ht="18.75" customHeight="1" thickBot="1" x14ac:dyDescent="0.3">
      <c r="B114" s="139">
        <v>12</v>
      </c>
      <c r="C114" s="334"/>
      <c r="D114" s="335"/>
      <c r="E114" s="116"/>
      <c r="F114" s="378">
        <f t="shared" si="46"/>
        <v>0</v>
      </c>
      <c r="G114" s="274"/>
      <c r="H114" s="274"/>
      <c r="I114" s="274"/>
      <c r="J114" s="147">
        <f t="shared" si="47"/>
        <v>0</v>
      </c>
      <c r="K114" s="147">
        <f t="shared" si="48"/>
        <v>0</v>
      </c>
      <c r="L114" s="63"/>
      <c r="M114" s="462" t="str">
        <f t="shared" si="24"/>
        <v>0</v>
      </c>
      <c r="N114" s="148">
        <f t="shared" si="49"/>
        <v>0</v>
      </c>
      <c r="O114" s="148">
        <f t="shared" si="50"/>
        <v>0</v>
      </c>
      <c r="P114" s="62"/>
      <c r="Q114" s="62"/>
      <c r="R114" s="62"/>
      <c r="S114" s="149">
        <f t="shared" si="51"/>
        <v>0</v>
      </c>
      <c r="T114" s="62">
        <f t="shared" si="25"/>
        <v>0</v>
      </c>
      <c r="U114" s="117"/>
    </row>
    <row r="115" spans="2:21" s="139" customFormat="1" ht="18.75" customHeight="1" thickBot="1" x14ac:dyDescent="0.3">
      <c r="B115" s="139">
        <f>B114+1</f>
        <v>13</v>
      </c>
      <c r="C115" s="334"/>
      <c r="D115" s="335"/>
      <c r="E115" s="116"/>
      <c r="F115" s="378">
        <f t="shared" si="46"/>
        <v>0</v>
      </c>
      <c r="G115" s="274"/>
      <c r="H115" s="274"/>
      <c r="I115" s="274"/>
      <c r="J115" s="147">
        <f t="shared" si="47"/>
        <v>0</v>
      </c>
      <c r="K115" s="147">
        <f t="shared" si="48"/>
        <v>0</v>
      </c>
      <c r="L115" s="63"/>
      <c r="M115" s="462" t="str">
        <f t="shared" si="24"/>
        <v>0</v>
      </c>
      <c r="N115" s="148">
        <f t="shared" si="49"/>
        <v>0</v>
      </c>
      <c r="O115" s="148">
        <f t="shared" si="50"/>
        <v>0</v>
      </c>
      <c r="P115" s="62"/>
      <c r="Q115" s="62"/>
      <c r="R115" s="62"/>
      <c r="S115" s="149">
        <f t="shared" si="51"/>
        <v>0</v>
      </c>
      <c r="T115" s="62">
        <f t="shared" si="25"/>
        <v>0</v>
      </c>
      <c r="U115" s="117"/>
    </row>
    <row r="116" spans="2:21" s="139" customFormat="1" ht="18.75" customHeight="1" thickBot="1" x14ac:dyDescent="0.3">
      <c r="B116" s="139">
        <f>B115+1</f>
        <v>14</v>
      </c>
      <c r="C116" s="334"/>
      <c r="D116" s="335"/>
      <c r="E116" s="116"/>
      <c r="F116" s="378">
        <f t="shared" si="46"/>
        <v>0</v>
      </c>
      <c r="G116" s="274"/>
      <c r="H116" s="274"/>
      <c r="I116" s="274"/>
      <c r="J116" s="147">
        <f t="shared" si="47"/>
        <v>0</v>
      </c>
      <c r="K116" s="147">
        <f t="shared" si="48"/>
        <v>0</v>
      </c>
      <c r="L116" s="63"/>
      <c r="M116" s="462" t="str">
        <f t="shared" si="24"/>
        <v>0</v>
      </c>
      <c r="N116" s="148">
        <f t="shared" si="49"/>
        <v>0</v>
      </c>
      <c r="O116" s="148">
        <f t="shared" si="50"/>
        <v>0</v>
      </c>
      <c r="P116" s="62"/>
      <c r="Q116" s="62"/>
      <c r="R116" s="62"/>
      <c r="S116" s="149">
        <f t="shared" si="51"/>
        <v>0</v>
      </c>
      <c r="T116" s="62">
        <f t="shared" si="25"/>
        <v>0</v>
      </c>
      <c r="U116" s="117"/>
    </row>
    <row r="117" spans="2:21" s="139" customFormat="1" ht="18.75" customHeight="1" thickBot="1" x14ac:dyDescent="0.3">
      <c r="B117" s="139">
        <f t="shared" ref="B117:B136" si="52">B116+1</f>
        <v>15</v>
      </c>
      <c r="C117" s="334"/>
      <c r="D117" s="335"/>
      <c r="E117" s="116"/>
      <c r="F117" s="378">
        <f t="shared" si="46"/>
        <v>0</v>
      </c>
      <c r="G117" s="274"/>
      <c r="H117" s="274"/>
      <c r="I117" s="274"/>
      <c r="J117" s="147">
        <f t="shared" si="47"/>
        <v>0</v>
      </c>
      <c r="K117" s="147">
        <f t="shared" si="48"/>
        <v>0</v>
      </c>
      <c r="L117" s="63"/>
      <c r="M117" s="462" t="str">
        <f t="shared" si="24"/>
        <v>0</v>
      </c>
      <c r="N117" s="148">
        <f t="shared" si="49"/>
        <v>0</v>
      </c>
      <c r="O117" s="148">
        <f t="shared" si="50"/>
        <v>0</v>
      </c>
      <c r="P117" s="62"/>
      <c r="Q117" s="62"/>
      <c r="R117" s="62"/>
      <c r="S117" s="149">
        <f t="shared" si="51"/>
        <v>0</v>
      </c>
      <c r="T117" s="62">
        <f t="shared" si="25"/>
        <v>0</v>
      </c>
      <c r="U117" s="117"/>
    </row>
    <row r="118" spans="2:21" s="139" customFormat="1" ht="18.75" customHeight="1" thickBot="1" x14ac:dyDescent="0.3">
      <c r="B118" s="139">
        <f t="shared" si="52"/>
        <v>16</v>
      </c>
      <c r="C118" s="334"/>
      <c r="D118" s="335"/>
      <c r="E118" s="116"/>
      <c r="F118" s="378">
        <f t="shared" si="46"/>
        <v>0</v>
      </c>
      <c r="G118" s="274"/>
      <c r="H118" s="274"/>
      <c r="I118" s="274"/>
      <c r="J118" s="147">
        <f t="shared" si="47"/>
        <v>0</v>
      </c>
      <c r="K118" s="147">
        <f t="shared" si="48"/>
        <v>0</v>
      </c>
      <c r="L118" s="63"/>
      <c r="M118" s="462" t="str">
        <f t="shared" si="24"/>
        <v>0</v>
      </c>
      <c r="N118" s="148">
        <f t="shared" si="49"/>
        <v>0</v>
      </c>
      <c r="O118" s="148">
        <f t="shared" si="50"/>
        <v>0</v>
      </c>
      <c r="P118" s="62"/>
      <c r="Q118" s="62"/>
      <c r="R118" s="62"/>
      <c r="S118" s="149">
        <f t="shared" si="51"/>
        <v>0</v>
      </c>
      <c r="T118" s="62">
        <f t="shared" si="25"/>
        <v>0</v>
      </c>
      <c r="U118" s="117"/>
    </row>
    <row r="119" spans="2:21" s="139" customFormat="1" ht="18.75" customHeight="1" thickBot="1" x14ac:dyDescent="0.3">
      <c r="B119" s="139">
        <f t="shared" si="52"/>
        <v>17</v>
      </c>
      <c r="C119" s="334"/>
      <c r="D119" s="335"/>
      <c r="E119" s="116"/>
      <c r="F119" s="378">
        <f t="shared" si="46"/>
        <v>0</v>
      </c>
      <c r="G119" s="274"/>
      <c r="H119" s="274"/>
      <c r="I119" s="274"/>
      <c r="J119" s="147">
        <f t="shared" si="47"/>
        <v>0</v>
      </c>
      <c r="K119" s="147">
        <f t="shared" si="48"/>
        <v>0</v>
      </c>
      <c r="L119" s="63"/>
      <c r="M119" s="462" t="str">
        <f t="shared" si="24"/>
        <v>0</v>
      </c>
      <c r="N119" s="148">
        <f t="shared" si="49"/>
        <v>0</v>
      </c>
      <c r="O119" s="148">
        <f t="shared" si="50"/>
        <v>0</v>
      </c>
      <c r="P119" s="62"/>
      <c r="Q119" s="62"/>
      <c r="R119" s="62"/>
      <c r="S119" s="149">
        <f t="shared" si="51"/>
        <v>0</v>
      </c>
      <c r="T119" s="62">
        <f t="shared" si="25"/>
        <v>0</v>
      </c>
      <c r="U119" s="117"/>
    </row>
    <row r="120" spans="2:21" s="139" customFormat="1" ht="18.75" customHeight="1" thickBot="1" x14ac:dyDescent="0.3">
      <c r="B120" s="139">
        <f t="shared" si="52"/>
        <v>18</v>
      </c>
      <c r="C120" s="334"/>
      <c r="D120" s="335"/>
      <c r="E120" s="116"/>
      <c r="F120" s="378">
        <f t="shared" si="46"/>
        <v>0</v>
      </c>
      <c r="G120" s="274"/>
      <c r="H120" s="274"/>
      <c r="I120" s="274"/>
      <c r="J120" s="147">
        <f t="shared" si="47"/>
        <v>0</v>
      </c>
      <c r="K120" s="147">
        <f t="shared" si="48"/>
        <v>0</v>
      </c>
      <c r="L120" s="63"/>
      <c r="M120" s="462" t="str">
        <f t="shared" si="24"/>
        <v>0</v>
      </c>
      <c r="N120" s="148">
        <f t="shared" si="49"/>
        <v>0</v>
      </c>
      <c r="O120" s="148">
        <f t="shared" si="50"/>
        <v>0</v>
      </c>
      <c r="P120" s="62"/>
      <c r="Q120" s="62"/>
      <c r="R120" s="62"/>
      <c r="S120" s="149">
        <f t="shared" si="51"/>
        <v>0</v>
      </c>
      <c r="T120" s="62">
        <f t="shared" si="25"/>
        <v>0</v>
      </c>
      <c r="U120" s="117"/>
    </row>
    <row r="121" spans="2:21" s="139" customFormat="1" ht="18.75" customHeight="1" thickBot="1" x14ac:dyDescent="0.3">
      <c r="B121" s="139">
        <f t="shared" si="52"/>
        <v>19</v>
      </c>
      <c r="C121" s="334"/>
      <c r="D121" s="335"/>
      <c r="E121" s="116"/>
      <c r="F121" s="378">
        <f t="shared" si="46"/>
        <v>0</v>
      </c>
      <c r="G121" s="274"/>
      <c r="H121" s="274"/>
      <c r="I121" s="274"/>
      <c r="J121" s="147">
        <f t="shared" si="47"/>
        <v>0</v>
      </c>
      <c r="K121" s="147">
        <f t="shared" si="48"/>
        <v>0</v>
      </c>
      <c r="L121" s="63"/>
      <c r="M121" s="462" t="str">
        <f t="shared" si="24"/>
        <v>0</v>
      </c>
      <c r="N121" s="148">
        <f t="shared" si="49"/>
        <v>0</v>
      </c>
      <c r="O121" s="148">
        <f t="shared" si="50"/>
        <v>0</v>
      </c>
      <c r="P121" s="62"/>
      <c r="Q121" s="62"/>
      <c r="R121" s="62"/>
      <c r="S121" s="149">
        <f t="shared" si="51"/>
        <v>0</v>
      </c>
      <c r="T121" s="62">
        <f t="shared" si="25"/>
        <v>0</v>
      </c>
      <c r="U121" s="117"/>
    </row>
    <row r="122" spans="2:21" s="139" customFormat="1" ht="18.75" customHeight="1" thickBot="1" x14ac:dyDescent="0.3">
      <c r="B122" s="139">
        <f t="shared" si="52"/>
        <v>20</v>
      </c>
      <c r="C122" s="334"/>
      <c r="D122" s="335"/>
      <c r="E122" s="116"/>
      <c r="F122" s="378">
        <f t="shared" si="46"/>
        <v>0</v>
      </c>
      <c r="G122" s="274"/>
      <c r="H122" s="274"/>
      <c r="I122" s="274"/>
      <c r="J122" s="147">
        <f t="shared" si="47"/>
        <v>0</v>
      </c>
      <c r="K122" s="147">
        <f t="shared" si="48"/>
        <v>0</v>
      </c>
      <c r="L122" s="63"/>
      <c r="M122" s="462" t="str">
        <f t="shared" si="24"/>
        <v>0</v>
      </c>
      <c r="N122" s="148">
        <f t="shared" si="49"/>
        <v>0</v>
      </c>
      <c r="O122" s="148">
        <f t="shared" si="50"/>
        <v>0</v>
      </c>
      <c r="P122" s="62"/>
      <c r="Q122" s="62"/>
      <c r="R122" s="62"/>
      <c r="S122" s="149">
        <f t="shared" si="51"/>
        <v>0</v>
      </c>
      <c r="T122" s="62">
        <f t="shared" si="25"/>
        <v>0</v>
      </c>
      <c r="U122" s="117"/>
    </row>
    <row r="123" spans="2:21" s="139" customFormat="1" ht="18.75" customHeight="1" thickBot="1" x14ac:dyDescent="0.3">
      <c r="B123" s="139">
        <f t="shared" si="52"/>
        <v>21</v>
      </c>
      <c r="C123" s="334"/>
      <c r="D123" s="335"/>
      <c r="E123" s="116"/>
      <c r="F123" s="378">
        <f t="shared" si="46"/>
        <v>0</v>
      </c>
      <c r="G123" s="274"/>
      <c r="H123" s="274"/>
      <c r="I123" s="274"/>
      <c r="J123" s="147">
        <f t="shared" si="47"/>
        <v>0</v>
      </c>
      <c r="K123" s="147">
        <f t="shared" si="48"/>
        <v>0</v>
      </c>
      <c r="L123" s="63"/>
      <c r="M123" s="462" t="str">
        <f t="shared" si="24"/>
        <v>0</v>
      </c>
      <c r="N123" s="148">
        <f t="shared" si="49"/>
        <v>0</v>
      </c>
      <c r="O123" s="148">
        <f t="shared" si="50"/>
        <v>0</v>
      </c>
      <c r="P123" s="62"/>
      <c r="Q123" s="62"/>
      <c r="R123" s="62"/>
      <c r="S123" s="149">
        <f t="shared" si="51"/>
        <v>0</v>
      </c>
      <c r="T123" s="62">
        <f t="shared" si="25"/>
        <v>0</v>
      </c>
      <c r="U123" s="117"/>
    </row>
    <row r="124" spans="2:21" s="139" customFormat="1" ht="18.75" customHeight="1" thickBot="1" x14ac:dyDescent="0.3">
      <c r="B124" s="139">
        <f t="shared" si="52"/>
        <v>22</v>
      </c>
      <c r="C124" s="334"/>
      <c r="D124" s="335"/>
      <c r="E124" s="116"/>
      <c r="F124" s="378">
        <f t="shared" si="46"/>
        <v>0</v>
      </c>
      <c r="G124" s="274"/>
      <c r="H124" s="274"/>
      <c r="I124" s="274"/>
      <c r="J124" s="147">
        <f t="shared" si="47"/>
        <v>0</v>
      </c>
      <c r="K124" s="147">
        <f t="shared" si="48"/>
        <v>0</v>
      </c>
      <c r="L124" s="63"/>
      <c r="M124" s="462" t="str">
        <f t="shared" si="24"/>
        <v>0</v>
      </c>
      <c r="N124" s="148">
        <f t="shared" si="49"/>
        <v>0</v>
      </c>
      <c r="O124" s="148">
        <f t="shared" si="50"/>
        <v>0</v>
      </c>
      <c r="P124" s="62"/>
      <c r="Q124" s="62"/>
      <c r="R124" s="62"/>
      <c r="S124" s="149">
        <f t="shared" si="51"/>
        <v>0</v>
      </c>
      <c r="T124" s="62">
        <f t="shared" si="25"/>
        <v>0</v>
      </c>
      <c r="U124" s="117"/>
    </row>
    <row r="125" spans="2:21" s="139" customFormat="1" ht="18.75" customHeight="1" thickBot="1" x14ac:dyDescent="0.3">
      <c r="B125" s="139">
        <f t="shared" si="52"/>
        <v>23</v>
      </c>
      <c r="C125" s="334"/>
      <c r="D125" s="335"/>
      <c r="E125" s="116"/>
      <c r="F125" s="378">
        <f t="shared" ref="F125:F130" si="53">+G125+H125</f>
        <v>0</v>
      </c>
      <c r="G125" s="274"/>
      <c r="H125" s="274"/>
      <c r="I125" s="274"/>
      <c r="J125" s="147">
        <f t="shared" ref="J125:J130" si="54">+I125/12</f>
        <v>0</v>
      </c>
      <c r="K125" s="147">
        <f t="shared" ref="K125:K130" si="55">+I125*0.03</f>
        <v>0</v>
      </c>
      <c r="L125" s="63"/>
      <c r="M125" s="462" t="str">
        <f t="shared" si="24"/>
        <v>0</v>
      </c>
      <c r="N125" s="148">
        <f t="shared" ref="N125:N130" si="56">+J125-M125</f>
        <v>0</v>
      </c>
      <c r="O125" s="148">
        <f t="shared" ref="O125:O130" si="57">+N125*0.1</f>
        <v>0</v>
      </c>
      <c r="P125" s="62"/>
      <c r="Q125" s="62"/>
      <c r="R125" s="62"/>
      <c r="S125" s="149">
        <f t="shared" ref="S125:S130" si="58">SUM(O125:R125)</f>
        <v>0</v>
      </c>
      <c r="T125" s="62">
        <f t="shared" si="25"/>
        <v>0</v>
      </c>
      <c r="U125" s="117"/>
    </row>
    <row r="126" spans="2:21" s="139" customFormat="1" ht="18.75" customHeight="1" thickBot="1" x14ac:dyDescent="0.3">
      <c r="B126" s="139">
        <f t="shared" si="52"/>
        <v>24</v>
      </c>
      <c r="C126" s="334"/>
      <c r="D126" s="335"/>
      <c r="E126" s="116"/>
      <c r="F126" s="378">
        <f t="shared" si="53"/>
        <v>0</v>
      </c>
      <c r="G126" s="274"/>
      <c r="H126" s="274"/>
      <c r="I126" s="274"/>
      <c r="J126" s="147">
        <f t="shared" si="54"/>
        <v>0</v>
      </c>
      <c r="K126" s="147">
        <f t="shared" si="55"/>
        <v>0</v>
      </c>
      <c r="L126" s="63"/>
      <c r="M126" s="462" t="str">
        <f t="shared" si="24"/>
        <v>0</v>
      </c>
      <c r="N126" s="148">
        <f t="shared" si="56"/>
        <v>0</v>
      </c>
      <c r="O126" s="148">
        <f t="shared" si="57"/>
        <v>0</v>
      </c>
      <c r="P126" s="62"/>
      <c r="Q126" s="62"/>
      <c r="R126" s="62"/>
      <c r="S126" s="149">
        <f t="shared" si="58"/>
        <v>0</v>
      </c>
      <c r="T126" s="62">
        <f t="shared" si="25"/>
        <v>0</v>
      </c>
      <c r="U126" s="117"/>
    </row>
    <row r="127" spans="2:21" s="139" customFormat="1" ht="18.75" customHeight="1" thickBot="1" x14ac:dyDescent="0.3">
      <c r="B127" s="139">
        <f t="shared" si="52"/>
        <v>25</v>
      </c>
      <c r="C127" s="334"/>
      <c r="D127" s="335"/>
      <c r="E127" s="116"/>
      <c r="F127" s="378">
        <f t="shared" si="53"/>
        <v>0</v>
      </c>
      <c r="G127" s="274"/>
      <c r="H127" s="274"/>
      <c r="I127" s="274"/>
      <c r="J127" s="147">
        <f t="shared" si="54"/>
        <v>0</v>
      </c>
      <c r="K127" s="147">
        <f t="shared" si="55"/>
        <v>0</v>
      </c>
      <c r="L127" s="63"/>
      <c r="M127" s="462" t="str">
        <f t="shared" si="24"/>
        <v>0</v>
      </c>
      <c r="N127" s="148">
        <f t="shared" si="56"/>
        <v>0</v>
      </c>
      <c r="O127" s="148">
        <f t="shared" si="57"/>
        <v>0</v>
      </c>
      <c r="P127" s="62"/>
      <c r="Q127" s="62"/>
      <c r="R127" s="62"/>
      <c r="S127" s="149">
        <f t="shared" si="58"/>
        <v>0</v>
      </c>
      <c r="T127" s="62">
        <f t="shared" si="25"/>
        <v>0</v>
      </c>
      <c r="U127" s="117"/>
    </row>
    <row r="128" spans="2:21" s="139" customFormat="1" ht="18.75" customHeight="1" thickBot="1" x14ac:dyDescent="0.3">
      <c r="B128" s="139">
        <f t="shared" si="52"/>
        <v>26</v>
      </c>
      <c r="C128" s="334"/>
      <c r="D128" s="335"/>
      <c r="E128" s="116"/>
      <c r="F128" s="378">
        <f t="shared" si="53"/>
        <v>0</v>
      </c>
      <c r="G128" s="274"/>
      <c r="H128" s="274"/>
      <c r="I128" s="274"/>
      <c r="J128" s="147">
        <f t="shared" si="54"/>
        <v>0</v>
      </c>
      <c r="K128" s="147">
        <f t="shared" si="55"/>
        <v>0</v>
      </c>
      <c r="L128" s="63"/>
      <c r="M128" s="462" t="str">
        <f t="shared" si="24"/>
        <v>0</v>
      </c>
      <c r="N128" s="148">
        <f t="shared" si="56"/>
        <v>0</v>
      </c>
      <c r="O128" s="148">
        <f t="shared" si="57"/>
        <v>0</v>
      </c>
      <c r="P128" s="62"/>
      <c r="Q128" s="62"/>
      <c r="R128" s="62"/>
      <c r="S128" s="149">
        <f t="shared" si="58"/>
        <v>0</v>
      </c>
      <c r="T128" s="62">
        <f t="shared" si="25"/>
        <v>0</v>
      </c>
      <c r="U128" s="117"/>
    </row>
    <row r="129" spans="2:21" s="139" customFormat="1" ht="18.75" customHeight="1" thickBot="1" x14ac:dyDescent="0.3">
      <c r="B129" s="139">
        <f t="shared" si="52"/>
        <v>27</v>
      </c>
      <c r="C129" s="334"/>
      <c r="D129" s="335"/>
      <c r="E129" s="116"/>
      <c r="F129" s="378">
        <f t="shared" si="53"/>
        <v>0</v>
      </c>
      <c r="G129" s="274"/>
      <c r="H129" s="274"/>
      <c r="I129" s="274"/>
      <c r="J129" s="147">
        <f t="shared" si="54"/>
        <v>0</v>
      </c>
      <c r="K129" s="147">
        <f t="shared" si="55"/>
        <v>0</v>
      </c>
      <c r="L129" s="63"/>
      <c r="M129" s="462" t="str">
        <f t="shared" si="24"/>
        <v>0</v>
      </c>
      <c r="N129" s="148">
        <f t="shared" si="56"/>
        <v>0</v>
      </c>
      <c r="O129" s="148">
        <f t="shared" si="57"/>
        <v>0</v>
      </c>
      <c r="P129" s="62"/>
      <c r="Q129" s="62"/>
      <c r="R129" s="62"/>
      <c r="S129" s="149">
        <f t="shared" si="58"/>
        <v>0</v>
      </c>
      <c r="T129" s="62">
        <f t="shared" si="25"/>
        <v>0</v>
      </c>
      <c r="U129" s="117"/>
    </row>
    <row r="130" spans="2:21" s="139" customFormat="1" ht="18.75" customHeight="1" thickBot="1" x14ac:dyDescent="0.3">
      <c r="B130" s="139">
        <f t="shared" si="52"/>
        <v>28</v>
      </c>
      <c r="C130" s="334"/>
      <c r="D130" s="335"/>
      <c r="E130" s="116"/>
      <c r="F130" s="378">
        <f t="shared" si="53"/>
        <v>0</v>
      </c>
      <c r="G130" s="274"/>
      <c r="H130" s="274"/>
      <c r="I130" s="274"/>
      <c r="J130" s="147">
        <f t="shared" si="54"/>
        <v>0</v>
      </c>
      <c r="K130" s="147">
        <f t="shared" si="55"/>
        <v>0</v>
      </c>
      <c r="L130" s="63"/>
      <c r="M130" s="462" t="str">
        <f t="shared" si="24"/>
        <v>0</v>
      </c>
      <c r="N130" s="148">
        <f t="shared" si="56"/>
        <v>0</v>
      </c>
      <c r="O130" s="148">
        <f t="shared" si="57"/>
        <v>0</v>
      </c>
      <c r="P130" s="62"/>
      <c r="Q130" s="62"/>
      <c r="R130" s="62"/>
      <c r="S130" s="149">
        <f t="shared" si="58"/>
        <v>0</v>
      </c>
      <c r="T130" s="62">
        <f t="shared" si="25"/>
        <v>0</v>
      </c>
      <c r="U130" s="117"/>
    </row>
    <row r="131" spans="2:21" s="139" customFormat="1" ht="18.75" thickBot="1" x14ac:dyDescent="0.3">
      <c r="B131" s="139">
        <f t="shared" si="52"/>
        <v>29</v>
      </c>
      <c r="C131" s="334"/>
      <c r="D131" s="335"/>
      <c r="E131" s="116"/>
      <c r="F131" s="378">
        <f t="shared" ref="F131:F136" si="59">+G131+H131</f>
        <v>0</v>
      </c>
      <c r="G131" s="274"/>
      <c r="H131" s="274"/>
      <c r="I131" s="274"/>
      <c r="J131" s="147">
        <f>+I131/12</f>
        <v>0</v>
      </c>
      <c r="K131" s="147">
        <f>+I131*0.03</f>
        <v>0</v>
      </c>
      <c r="L131" s="63"/>
      <c r="M131" s="462" t="str">
        <f t="shared" si="24"/>
        <v>0</v>
      </c>
      <c r="N131" s="148">
        <f>+J131-M131</f>
        <v>0</v>
      </c>
      <c r="O131" s="148">
        <f t="shared" ref="O131:O133" si="60">+N131*0.1</f>
        <v>0</v>
      </c>
      <c r="P131" s="62"/>
      <c r="Q131" s="62"/>
      <c r="R131" s="62"/>
      <c r="S131" s="149">
        <f>SUM(O131:R131)</f>
        <v>0</v>
      </c>
      <c r="T131" s="62">
        <f t="shared" si="25"/>
        <v>0</v>
      </c>
      <c r="U131" s="117"/>
    </row>
    <row r="132" spans="2:21" s="139" customFormat="1" ht="18.75" thickBot="1" x14ac:dyDescent="0.3">
      <c r="B132" s="139">
        <f t="shared" si="52"/>
        <v>30</v>
      </c>
      <c r="C132" s="334"/>
      <c r="D132" s="335"/>
      <c r="E132" s="116"/>
      <c r="F132" s="378">
        <f t="shared" si="59"/>
        <v>0</v>
      </c>
      <c r="G132" s="274"/>
      <c r="H132" s="274"/>
      <c r="I132" s="274"/>
      <c r="J132" s="147">
        <f>+I132/12</f>
        <v>0</v>
      </c>
      <c r="K132" s="147">
        <f t="shared" ref="K132:K133" si="61">+I132*0.03</f>
        <v>0</v>
      </c>
      <c r="L132" s="63"/>
      <c r="M132" s="462" t="str">
        <f t="shared" si="24"/>
        <v>0</v>
      </c>
      <c r="N132" s="148">
        <f t="shared" ref="N132:N133" si="62">+J132-M132</f>
        <v>0</v>
      </c>
      <c r="O132" s="148">
        <f t="shared" si="60"/>
        <v>0</v>
      </c>
      <c r="P132" s="62"/>
      <c r="Q132" s="62"/>
      <c r="R132" s="62"/>
      <c r="S132" s="149">
        <f>SUM(O132:R132)</f>
        <v>0</v>
      </c>
      <c r="T132" s="62">
        <f t="shared" si="25"/>
        <v>0</v>
      </c>
      <c r="U132" s="117"/>
    </row>
    <row r="133" spans="2:21" s="139" customFormat="1" ht="18.75" thickBot="1" x14ac:dyDescent="0.3">
      <c r="B133" s="139">
        <f t="shared" si="52"/>
        <v>31</v>
      </c>
      <c r="C133" s="334"/>
      <c r="D133" s="335"/>
      <c r="E133" s="116"/>
      <c r="F133" s="378">
        <f t="shared" si="59"/>
        <v>0</v>
      </c>
      <c r="G133" s="274"/>
      <c r="H133" s="274"/>
      <c r="I133" s="274"/>
      <c r="J133" s="147">
        <f>+I133/12</f>
        <v>0</v>
      </c>
      <c r="K133" s="147">
        <f t="shared" si="61"/>
        <v>0</v>
      </c>
      <c r="L133" s="63"/>
      <c r="M133" s="462" t="str">
        <f t="shared" si="24"/>
        <v>0</v>
      </c>
      <c r="N133" s="148">
        <f t="shared" si="62"/>
        <v>0</v>
      </c>
      <c r="O133" s="148">
        <f t="shared" si="60"/>
        <v>0</v>
      </c>
      <c r="P133" s="62"/>
      <c r="Q133" s="62"/>
      <c r="R133" s="62"/>
      <c r="S133" s="149">
        <f>SUM(O133:R133)</f>
        <v>0</v>
      </c>
      <c r="T133" s="62">
        <f t="shared" si="25"/>
        <v>0</v>
      </c>
      <c r="U133" s="117"/>
    </row>
    <row r="134" spans="2:21" s="139" customFormat="1" ht="18.75" thickBot="1" x14ac:dyDescent="0.3">
      <c r="B134" s="139">
        <f t="shared" si="52"/>
        <v>32</v>
      </c>
      <c r="C134" s="334"/>
      <c r="D134" s="335"/>
      <c r="E134" s="116"/>
      <c r="F134" s="378">
        <f t="shared" si="59"/>
        <v>0</v>
      </c>
      <c r="G134" s="274"/>
      <c r="H134" s="274"/>
      <c r="I134" s="274"/>
      <c r="J134" s="147">
        <f t="shared" ref="J134:J136" si="63">+I134/12</f>
        <v>0</v>
      </c>
      <c r="K134" s="147">
        <f t="shared" ref="K134:K136" si="64">+I134*0.03</f>
        <v>0</v>
      </c>
      <c r="L134" s="63"/>
      <c r="M134" s="462" t="str">
        <f t="shared" si="24"/>
        <v>0</v>
      </c>
      <c r="N134" s="148">
        <f t="shared" ref="N134:N136" si="65">+J134-M134</f>
        <v>0</v>
      </c>
      <c r="O134" s="148">
        <f t="shared" ref="O134:O136" si="66">+N134*0.1</f>
        <v>0</v>
      </c>
      <c r="P134" s="62"/>
      <c r="Q134" s="62"/>
      <c r="R134" s="62"/>
      <c r="S134" s="149">
        <f t="shared" ref="S134:S135" si="67">SUM(O134:R134)</f>
        <v>0</v>
      </c>
      <c r="T134" s="62">
        <f t="shared" si="25"/>
        <v>0</v>
      </c>
      <c r="U134" s="117"/>
    </row>
    <row r="135" spans="2:21" s="139" customFormat="1" ht="18.75" thickBot="1" x14ac:dyDescent="0.3">
      <c r="B135" s="139">
        <f t="shared" si="52"/>
        <v>33</v>
      </c>
      <c r="C135" s="334"/>
      <c r="D135" s="335"/>
      <c r="E135" s="116"/>
      <c r="F135" s="378">
        <f t="shared" si="59"/>
        <v>0</v>
      </c>
      <c r="G135" s="274"/>
      <c r="H135" s="274"/>
      <c r="I135" s="274"/>
      <c r="J135" s="147">
        <f t="shared" si="63"/>
        <v>0</v>
      </c>
      <c r="K135" s="147">
        <f t="shared" si="64"/>
        <v>0</v>
      </c>
      <c r="L135" s="63"/>
      <c r="M135" s="462" t="str">
        <f t="shared" ref="M135:M136" si="68">IF(L135&gt;K135,(L135-K135),"0")</f>
        <v>0</v>
      </c>
      <c r="N135" s="148">
        <f t="shared" si="65"/>
        <v>0</v>
      </c>
      <c r="O135" s="148">
        <f t="shared" si="66"/>
        <v>0</v>
      </c>
      <c r="P135" s="62"/>
      <c r="Q135" s="62"/>
      <c r="R135" s="62"/>
      <c r="S135" s="149">
        <f t="shared" si="67"/>
        <v>0</v>
      </c>
      <c r="T135" s="62">
        <f t="shared" ref="T135:T136" si="69">N135-S135</f>
        <v>0</v>
      </c>
      <c r="U135" s="117"/>
    </row>
    <row r="136" spans="2:21" s="139" customFormat="1" ht="18" x14ac:dyDescent="0.25">
      <c r="B136" s="139">
        <f t="shared" si="52"/>
        <v>34</v>
      </c>
      <c r="C136" s="334"/>
      <c r="D136" s="335"/>
      <c r="E136" s="116"/>
      <c r="F136" s="378">
        <f t="shared" si="59"/>
        <v>0</v>
      </c>
      <c r="G136" s="274"/>
      <c r="H136" s="274"/>
      <c r="I136" s="274"/>
      <c r="J136" s="147">
        <f t="shared" si="63"/>
        <v>0</v>
      </c>
      <c r="K136" s="147">
        <f t="shared" si="64"/>
        <v>0</v>
      </c>
      <c r="L136" s="63"/>
      <c r="M136" s="462" t="str">
        <f t="shared" si="68"/>
        <v>0</v>
      </c>
      <c r="N136" s="148">
        <f t="shared" si="65"/>
        <v>0</v>
      </c>
      <c r="O136" s="148">
        <f t="shared" si="66"/>
        <v>0</v>
      </c>
      <c r="P136" s="62"/>
      <c r="Q136" s="62"/>
      <c r="R136" s="62"/>
      <c r="S136" s="149">
        <f>SUM(O136:R136)</f>
        <v>0</v>
      </c>
      <c r="T136" s="62">
        <f t="shared" si="69"/>
        <v>0</v>
      </c>
      <c r="U136" s="117"/>
    </row>
    <row r="137" spans="2:21" s="139" customFormat="1" ht="43.5" customHeight="1" x14ac:dyDescent="0.25">
      <c r="C137" s="584" t="s">
        <v>158</v>
      </c>
      <c r="D137" s="585"/>
      <c r="E137" s="337">
        <v>0</v>
      </c>
      <c r="F137" s="379">
        <f t="shared" ref="F137:S137" si="70">SUM(F103:F136)</f>
        <v>0</v>
      </c>
      <c r="G137" s="379">
        <f t="shared" si="70"/>
        <v>0</v>
      </c>
      <c r="H137" s="379">
        <f t="shared" si="70"/>
        <v>0</v>
      </c>
      <c r="I137" s="379">
        <f t="shared" si="70"/>
        <v>0</v>
      </c>
      <c r="J137" s="379">
        <f t="shared" si="70"/>
        <v>0</v>
      </c>
      <c r="K137" s="379">
        <f t="shared" si="70"/>
        <v>0</v>
      </c>
      <c r="L137" s="379">
        <f t="shared" si="70"/>
        <v>0</v>
      </c>
      <c r="M137" s="379">
        <f t="shared" si="70"/>
        <v>0</v>
      </c>
      <c r="N137" s="379">
        <f t="shared" si="70"/>
        <v>0</v>
      </c>
      <c r="O137" s="379">
        <f t="shared" si="70"/>
        <v>0</v>
      </c>
      <c r="P137" s="379">
        <f t="shared" si="70"/>
        <v>0</v>
      </c>
      <c r="Q137" s="379">
        <f t="shared" si="70"/>
        <v>0</v>
      </c>
      <c r="R137" s="379">
        <f t="shared" si="70"/>
        <v>0</v>
      </c>
      <c r="S137" s="379">
        <f t="shared" si="70"/>
        <v>0</v>
      </c>
      <c r="T137" s="379">
        <f>SUM(T103:T136)</f>
        <v>0</v>
      </c>
      <c r="U137" s="379">
        <f>SUM(U103:U136)</f>
        <v>0</v>
      </c>
    </row>
    <row r="138" spans="2:21" s="139" customFormat="1" ht="30.75" customHeight="1" thickBot="1" x14ac:dyDescent="0.3">
      <c r="C138" s="195" t="s">
        <v>15</v>
      </c>
      <c r="D138" s="160"/>
      <c r="E138" s="161">
        <f>E101+E137</f>
        <v>0</v>
      </c>
      <c r="F138" s="162"/>
      <c r="G138" s="163"/>
      <c r="H138" s="163"/>
      <c r="I138" s="164"/>
      <c r="J138" s="164"/>
      <c r="K138" s="164"/>
      <c r="L138" s="165"/>
      <c r="M138" s="164"/>
      <c r="N138" s="164"/>
      <c r="O138" s="164"/>
      <c r="P138" s="166"/>
      <c r="Q138" s="163"/>
      <c r="R138" s="166"/>
      <c r="S138" s="164"/>
      <c r="T138" s="167">
        <f>T137+T101</f>
        <v>0</v>
      </c>
      <c r="U138" s="167">
        <f>U137+U101</f>
        <v>0</v>
      </c>
    </row>
    <row r="139" spans="2:21" ht="24.75" customHeight="1" x14ac:dyDescent="0.2">
      <c r="C139" s="41"/>
      <c r="D139" s="41"/>
      <c r="E139" s="168" t="s">
        <v>80</v>
      </c>
      <c r="F139" s="169"/>
      <c r="G139" s="107"/>
      <c r="H139" s="107"/>
      <c r="I139" s="168"/>
      <c r="J139" s="168"/>
      <c r="K139" s="168"/>
      <c r="L139" s="170"/>
      <c r="M139" s="168"/>
      <c r="N139" s="168"/>
      <c r="O139" s="168"/>
      <c r="P139" s="41" t="s">
        <v>100</v>
      </c>
      <c r="Q139" s="41"/>
      <c r="R139" s="41"/>
      <c r="S139" s="171"/>
      <c r="T139" s="172"/>
      <c r="U139" s="108"/>
    </row>
    <row r="140" spans="2:21" ht="15.95" customHeight="1" x14ac:dyDescent="0.25">
      <c r="C140" s="41"/>
      <c r="D140" s="41"/>
      <c r="E140" s="168"/>
      <c r="F140" s="109"/>
      <c r="G140" s="109"/>
      <c r="H140" s="109"/>
      <c r="I140" s="168"/>
      <c r="J140" s="168"/>
      <c r="K140" s="173" t="s">
        <v>99</v>
      </c>
      <c r="L140" s="174"/>
      <c r="M140" s="175"/>
      <c r="N140" s="175"/>
      <c r="O140" s="175"/>
      <c r="P140" s="41" t="s">
        <v>81</v>
      </c>
      <c r="Q140" s="41"/>
      <c r="R140" s="41"/>
      <c r="S140" s="168"/>
      <c r="T140" s="176"/>
      <c r="U140" s="176"/>
    </row>
    <row r="141" spans="2:21" ht="15.75" customHeight="1" x14ac:dyDescent="0.25">
      <c r="C141" s="41"/>
      <c r="D141" s="177"/>
      <c r="E141" s="168"/>
      <c r="F141" s="109"/>
      <c r="G141" s="109"/>
      <c r="H141" s="109"/>
      <c r="I141" s="168"/>
      <c r="J141" s="168"/>
      <c r="K141" s="175"/>
      <c r="L141" s="174"/>
      <c r="M141" s="178"/>
      <c r="N141" s="175"/>
      <c r="O141" s="175"/>
      <c r="P141" s="41" t="s">
        <v>82</v>
      </c>
      <c r="Q141" s="41"/>
      <c r="R141" s="41"/>
      <c r="S141" s="168"/>
      <c r="T141" s="121"/>
      <c r="U141" s="48"/>
    </row>
    <row r="142" spans="2:21" ht="12.75" customHeight="1" x14ac:dyDescent="0.25">
      <c r="C142" s="41"/>
      <c r="D142" s="41"/>
      <c r="E142" s="168"/>
      <c r="F142" s="109"/>
      <c r="G142" s="109"/>
      <c r="H142" s="109"/>
      <c r="I142" s="168"/>
      <c r="J142" s="168"/>
      <c r="K142" s="175"/>
      <c r="L142" s="174"/>
      <c r="M142" s="175"/>
      <c r="N142" s="175"/>
      <c r="O142" s="175"/>
      <c r="P142" s="41" t="s">
        <v>83</v>
      </c>
      <c r="Q142" s="41"/>
      <c r="R142" s="41"/>
      <c r="S142" s="179"/>
      <c r="T142" s="121"/>
      <c r="U142" s="48"/>
    </row>
    <row r="143" spans="2:21" x14ac:dyDescent="0.2">
      <c r="C143" s="41"/>
      <c r="D143" s="41"/>
      <c r="E143" s="168"/>
      <c r="F143" s="109"/>
      <c r="G143" s="109"/>
      <c r="H143" s="109"/>
      <c r="I143" s="168"/>
      <c r="J143" s="168"/>
      <c r="K143" s="168"/>
      <c r="L143" s="170"/>
      <c r="M143" s="168"/>
      <c r="N143" s="168"/>
      <c r="O143" s="168"/>
      <c r="Q143" s="41"/>
      <c r="R143" s="41"/>
      <c r="S143" s="52"/>
      <c r="T143" s="48"/>
      <c r="U143" s="48"/>
    </row>
  </sheetData>
  <sheetProtection selectLockedCells="1"/>
  <mergeCells count="9">
    <mergeCell ref="C137:D137"/>
    <mergeCell ref="C1:U1"/>
    <mergeCell ref="C2:U2"/>
    <mergeCell ref="C102:D102"/>
    <mergeCell ref="C3:D3"/>
    <mergeCell ref="I3:N3"/>
    <mergeCell ref="T3:U3"/>
    <mergeCell ref="C5:D5"/>
    <mergeCell ref="O3:S3"/>
  </mergeCells>
  <pageMargins left="0.7" right="0.7" top="0.25" bottom="0.25" header="0.3" footer="0.3"/>
  <pageSetup scale="21" orientation="landscape" r:id="rId1"/>
  <headerFooter>
    <oddHeader>&amp;RATTACHMENT D SCHSP PARTICIANT ROSTER SUBSIDY CALCULATOR</oddHeader>
    <oddFooter>&amp;C46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5FE3B069AAFE4D9FB74396F5196407" ma:contentTypeVersion="1" ma:contentTypeDescription="Create a new document." ma:contentTypeScope="" ma:versionID="85c710eeca176dd5ec04b5da655a391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2306E7-442A-4C22-9AA6-FF8E08647CDC}">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0981642-8F88-471D-9083-8650D15CB4F1}">
  <ds:schemaRefs>
    <ds:schemaRef ds:uri="http://schemas.microsoft.com/sharepoint/v3/contenttype/forms"/>
  </ds:schemaRefs>
</ds:datastoreItem>
</file>

<file path=customXml/itemProps3.xml><?xml version="1.0" encoding="utf-8"?>
<ds:datastoreItem xmlns:ds="http://schemas.openxmlformats.org/officeDocument/2006/customXml" ds:itemID="{F2C12850-AC60-4A19-9E18-CB1095165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B - Standard Budget Page</vt:lpstr>
      <vt:lpstr>C-1 - Food Costs</vt:lpstr>
      <vt:lpstr>C-2 - Food Services</vt:lpstr>
      <vt:lpstr>C-3 - Personal Assistance</vt:lpstr>
      <vt:lpstr>C-4 - Housekeeping-Laundry</vt:lpstr>
      <vt:lpstr>C-5 - Service Management</vt:lpstr>
      <vt:lpstr>C-6 - Staffing Pattern</vt:lpstr>
      <vt:lpstr>C-7 - Weekly Work Schedule</vt:lpstr>
      <vt:lpstr>D - Participant Roster Subsidy </vt:lpstr>
      <vt:lpstr>E - Program Variations Revenue </vt:lpstr>
      <vt:lpstr>J - Monthly Fee Calculator</vt:lpstr>
      <vt:lpstr>'C-3 - Personal Assistance'!Print_Area</vt:lpstr>
    </vt:vector>
  </TitlesOfParts>
  <Company>MDOA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dc:creator>
  <cp:lastModifiedBy>Windows User</cp:lastModifiedBy>
  <cp:lastPrinted>2018-04-26T19:25:18Z</cp:lastPrinted>
  <dcterms:created xsi:type="dcterms:W3CDTF">2004-02-06T21:06:09Z</dcterms:created>
  <dcterms:modified xsi:type="dcterms:W3CDTF">2022-09-06T19:08:06Z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0x010100725FE3B069AAFE4D9FB74396F5196407</vt:lpwstr>
  </property>
</Properties>
</file>